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it Teke\Web Updation\March 2022\BKI\"/>
    </mc:Choice>
  </mc:AlternateContent>
  <bookViews>
    <workbookView xWindow="0" yWindow="30" windowWidth="15195" windowHeight="7680" tabRatio="782"/>
  </bookViews>
  <sheets>
    <sheet name="Bank Rs Lakhs" sheetId="53" r:id="rId1"/>
    <sheet name="Bank Rs. Cr" sheetId="135" r:id="rId2"/>
    <sheet name="District Rs Lakhs" sheetId="38" r:id="rId3"/>
    <sheet name="Sheet1" sheetId="4" state="hidden" r:id="rId4"/>
    <sheet name="District Rs Crore" sheetId="134" r:id="rId5"/>
    <sheet name="BOB" sheetId="54" r:id="rId6"/>
    <sheet name="BOI" sheetId="55" r:id="rId7"/>
    <sheet name="BM" sheetId="56" r:id="rId8"/>
    <sheet name="CB" sheetId="57" r:id="rId9"/>
    <sheet name="CBI" sheetId="58" r:id="rId10"/>
    <sheet name="IB" sheetId="59" r:id="rId11"/>
    <sheet name="IOB" sheetId="60" r:id="rId12"/>
    <sheet name="PSB" sheetId="61" r:id="rId13"/>
    <sheet name="PNB" sheetId="62" r:id="rId14"/>
    <sheet name="SBI" sheetId="63" r:id="rId15"/>
    <sheet name="UCO" sheetId="64" r:id="rId16"/>
    <sheet name="UBI" sheetId="65" r:id="rId17"/>
    <sheet name="AXIS" sheetId="66" r:id="rId18"/>
    <sheet name="BANDHAN" sheetId="67" r:id="rId19"/>
    <sheet name="CSB(CATHOLIC)" sheetId="68" r:id="rId20"/>
    <sheet name="DCB" sheetId="69" r:id="rId21"/>
    <sheet name="DHANLAXMI" sheetId="70" r:id="rId22"/>
    <sheet name="FEDERAL" sheetId="71" r:id="rId23"/>
    <sheet name="HDFC" sheetId="72" r:id="rId24"/>
    <sheet name="ICICI" sheetId="73" r:id="rId25"/>
    <sheet name="IDBI" sheetId="74" r:id="rId26"/>
    <sheet name="IDFC" sheetId="75" r:id="rId27"/>
    <sheet name="INDUSIND" sheetId="76" r:id="rId28"/>
    <sheet name="KB" sheetId="77" r:id="rId29"/>
    <sheet name="KARUR" sheetId="78" r:id="rId30"/>
    <sheet name="KOTAK" sheetId="79" r:id="rId31"/>
    <sheet name="RBL" sheetId="80" r:id="rId32"/>
    <sheet name="YES" sheetId="81" r:id="rId33"/>
    <sheet name="AU" sheetId="82" r:id="rId34"/>
    <sheet name="Equitas" sheetId="83" r:id="rId35"/>
    <sheet name="ESAF" sheetId="84" r:id="rId36"/>
    <sheet name="Fincare" sheetId="85" r:id="rId37"/>
    <sheet name="Jana" sheetId="86" r:id="rId38"/>
    <sheet name="Suryoday" sheetId="87" r:id="rId39"/>
    <sheet name="Ujjivan" sheetId="88" r:id="rId40"/>
    <sheet name="utkarsh" sheetId="89" r:id="rId41"/>
    <sheet name="DBS" sheetId="90" r:id="rId42"/>
    <sheet name="APB" sheetId="91" r:id="rId43"/>
    <sheet name="FINO" sheetId="92" r:id="rId44"/>
    <sheet name="Indian Post" sheetId="93" r:id="rId45"/>
    <sheet name="Maharashtra GB" sheetId="94" r:id="rId46"/>
    <sheet name="Vidharbha Konkan GB" sheetId="95" r:id="rId47"/>
    <sheet name="M.S.Coop" sheetId="96" r:id="rId48"/>
    <sheet name="AHMEDNAGAR" sheetId="97" r:id="rId49"/>
    <sheet name="AKOLA" sheetId="98" r:id="rId50"/>
    <sheet name="AMRAVATI" sheetId="99" r:id="rId51"/>
    <sheet name="AURANGABAD" sheetId="100" r:id="rId52"/>
    <sheet name="BEED" sheetId="101" r:id="rId53"/>
    <sheet name="BHANDARA" sheetId="102" r:id="rId54"/>
    <sheet name="BULDHANA" sheetId="103" r:id="rId55"/>
    <sheet name="CHANDRAPUR" sheetId="104" r:id="rId56"/>
    <sheet name="DHULE" sheetId="105" r:id="rId57"/>
    <sheet name="GADCHIROLI" sheetId="106" r:id="rId58"/>
    <sheet name="GONDIA" sheetId="107" r:id="rId59"/>
    <sheet name="HINGOLI" sheetId="108" r:id="rId60"/>
    <sheet name="JALGAON" sheetId="109" r:id="rId61"/>
    <sheet name="JALNA" sheetId="110" r:id="rId62"/>
    <sheet name="KOLHAPUR" sheetId="111" r:id="rId63"/>
    <sheet name="LATUR" sheetId="112" r:id="rId64"/>
    <sheet name="MUMBAI" sheetId="113" r:id="rId65"/>
    <sheet name="MUMBAI SUBURBAN" sheetId="114" r:id="rId66"/>
    <sheet name="NAGPUR" sheetId="115" r:id="rId67"/>
    <sheet name="NANDED" sheetId="116" r:id="rId68"/>
    <sheet name="NANDURBAR" sheetId="117" r:id="rId69"/>
    <sheet name="NASHIK" sheetId="118" r:id="rId70"/>
    <sheet name="OSMANABAD" sheetId="119" r:id="rId71"/>
    <sheet name="PALGHAR" sheetId="120" r:id="rId72"/>
    <sheet name="PARBHANI" sheetId="121" r:id="rId73"/>
    <sheet name="PUNE" sheetId="122" r:id="rId74"/>
    <sheet name="RAIGAD" sheetId="123" r:id="rId75"/>
    <sheet name="RATNAGIRI" sheetId="124" r:id="rId76"/>
    <sheet name="SANGLI" sheetId="125" r:id="rId77"/>
    <sheet name="SATARA" sheetId="126" r:id="rId78"/>
    <sheet name="SINDHUDURG" sheetId="127" r:id="rId79"/>
    <sheet name="SOLAPUR" sheetId="128" r:id="rId80"/>
    <sheet name="THANE" sheetId="129" r:id="rId81"/>
    <sheet name="WARDHA" sheetId="130" r:id="rId82"/>
    <sheet name="WASHIM" sheetId="131" r:id="rId83"/>
    <sheet name="YAVATMAL" sheetId="132" r:id="rId84"/>
  </sheets>
  <definedNames>
    <definedName name="_xlnm._FilterDatabase" localSheetId="4" hidden="1">'District Rs Crore'!$B$1:$B$5</definedName>
    <definedName name="_xlnm._FilterDatabase" localSheetId="2" hidden="1">'District Rs Lakhs'!$B$1:$B$5</definedName>
    <definedName name="_xlnm.Print_Area" localSheetId="4">'District Rs Crore'!$A$1:$K$5</definedName>
    <definedName name="_xlnm.Print_Area" localSheetId="2">'District Rs Lakhs'!$A$1:$K$5</definedName>
  </definedNames>
  <calcPr calcId="152511"/>
</workbook>
</file>

<file path=xl/calcChain.xml><?xml version="1.0" encoding="utf-8"?>
<calcChain xmlns="http://schemas.openxmlformats.org/spreadsheetml/2006/main">
  <c r="I56" i="135" l="1"/>
  <c r="H56" i="135"/>
  <c r="H57" i="135" s="1"/>
  <c r="G56" i="135"/>
  <c r="G57" i="135" s="1"/>
  <c r="F56" i="135"/>
  <c r="E56" i="135"/>
  <c r="E57" i="135" s="1"/>
  <c r="D56" i="135"/>
  <c r="D57" i="135" s="1"/>
  <c r="C56" i="135"/>
  <c r="C57" i="135" s="1"/>
  <c r="I52" i="135"/>
  <c r="H52" i="135"/>
  <c r="G52" i="135"/>
  <c r="F52" i="135"/>
  <c r="E52" i="135"/>
  <c r="D52" i="135"/>
  <c r="C52" i="135"/>
  <c r="I51" i="135"/>
  <c r="H51" i="135"/>
  <c r="G51" i="135"/>
  <c r="F51" i="135"/>
  <c r="F53" i="135" s="1"/>
  <c r="E51" i="135"/>
  <c r="E53" i="135" s="1"/>
  <c r="D51" i="135"/>
  <c r="C51" i="135"/>
  <c r="I49" i="135"/>
  <c r="J49" i="135" s="1"/>
  <c r="H49" i="135"/>
  <c r="G49" i="135"/>
  <c r="F49" i="135"/>
  <c r="E49" i="135"/>
  <c r="D49" i="135"/>
  <c r="C49" i="135"/>
  <c r="I48" i="135"/>
  <c r="J48" i="135" s="1"/>
  <c r="H48" i="135"/>
  <c r="G48" i="135"/>
  <c r="F48" i="135"/>
  <c r="E48" i="135"/>
  <c r="D48" i="135"/>
  <c r="C48" i="135"/>
  <c r="I47" i="135"/>
  <c r="H47" i="135"/>
  <c r="G47" i="135"/>
  <c r="G50" i="135" s="1"/>
  <c r="F47" i="135"/>
  <c r="E47" i="135"/>
  <c r="D47" i="135"/>
  <c r="C47" i="135"/>
  <c r="C50" i="135" s="1"/>
  <c r="I45" i="135"/>
  <c r="H45" i="135"/>
  <c r="G45" i="135"/>
  <c r="G46" i="135" s="1"/>
  <c r="F45" i="135"/>
  <c r="F46" i="135" s="1"/>
  <c r="E45" i="135"/>
  <c r="E46" i="135" s="1"/>
  <c r="D45" i="135"/>
  <c r="D46" i="135" s="1"/>
  <c r="C45" i="135"/>
  <c r="C46" i="135" s="1"/>
  <c r="I43" i="135"/>
  <c r="J43" i="135" s="1"/>
  <c r="H43" i="135"/>
  <c r="G43" i="135"/>
  <c r="F43" i="135"/>
  <c r="E43" i="135"/>
  <c r="D43" i="135"/>
  <c r="C43" i="135"/>
  <c r="I42" i="135"/>
  <c r="J42" i="135" s="1"/>
  <c r="H42" i="135"/>
  <c r="G42" i="135"/>
  <c r="F42" i="135"/>
  <c r="E42" i="135"/>
  <c r="D42" i="135"/>
  <c r="C42" i="135"/>
  <c r="I41" i="135"/>
  <c r="J41" i="135" s="1"/>
  <c r="H41" i="135"/>
  <c r="G41" i="135"/>
  <c r="F41" i="135"/>
  <c r="E41" i="135"/>
  <c r="D41" i="135"/>
  <c r="C41" i="135"/>
  <c r="I40" i="135"/>
  <c r="H40" i="135"/>
  <c r="G40" i="135"/>
  <c r="F40" i="135"/>
  <c r="E40" i="135"/>
  <c r="D40" i="135"/>
  <c r="C40" i="135"/>
  <c r="I39" i="135"/>
  <c r="J39" i="135" s="1"/>
  <c r="H39" i="135"/>
  <c r="G39" i="135"/>
  <c r="F39" i="135"/>
  <c r="E39" i="135"/>
  <c r="D39" i="135"/>
  <c r="C39" i="135"/>
  <c r="I38" i="135"/>
  <c r="J38" i="135" s="1"/>
  <c r="H38" i="135"/>
  <c r="G38" i="135"/>
  <c r="F38" i="135"/>
  <c r="E38" i="135"/>
  <c r="D38" i="135"/>
  <c r="C38" i="135"/>
  <c r="I37" i="135"/>
  <c r="J37" i="135" s="1"/>
  <c r="H37" i="135"/>
  <c r="G37" i="135"/>
  <c r="F37" i="135"/>
  <c r="E37" i="135"/>
  <c r="D37" i="135"/>
  <c r="C37" i="135"/>
  <c r="I36" i="135"/>
  <c r="H36" i="135"/>
  <c r="G36" i="135"/>
  <c r="F36" i="135"/>
  <c r="F44" i="135" s="1"/>
  <c r="E36" i="135"/>
  <c r="D36" i="135"/>
  <c r="C36" i="135"/>
  <c r="I34" i="135"/>
  <c r="J34" i="135" s="1"/>
  <c r="H34" i="135"/>
  <c r="G34" i="135"/>
  <c r="F34" i="135"/>
  <c r="E34" i="135"/>
  <c r="D34" i="135"/>
  <c r="C34" i="135"/>
  <c r="I33" i="135"/>
  <c r="J33" i="135" s="1"/>
  <c r="H33" i="135"/>
  <c r="G33" i="135"/>
  <c r="F33" i="135"/>
  <c r="E33" i="135"/>
  <c r="D33" i="135"/>
  <c r="C33" i="135"/>
  <c r="I32" i="135"/>
  <c r="J32" i="135" s="1"/>
  <c r="H32" i="135"/>
  <c r="G32" i="135"/>
  <c r="F32" i="135"/>
  <c r="E32" i="135"/>
  <c r="D32" i="135"/>
  <c r="C32" i="135"/>
  <c r="I31" i="135"/>
  <c r="H31" i="135"/>
  <c r="G31" i="135"/>
  <c r="F31" i="135"/>
  <c r="E31" i="135"/>
  <c r="D31" i="135"/>
  <c r="C31" i="135"/>
  <c r="I30" i="135"/>
  <c r="J30" i="135" s="1"/>
  <c r="H30" i="135"/>
  <c r="G30" i="135"/>
  <c r="F30" i="135"/>
  <c r="E30" i="135"/>
  <c r="D30" i="135"/>
  <c r="C30" i="135"/>
  <c r="I29" i="135"/>
  <c r="J29" i="135" s="1"/>
  <c r="H29" i="135"/>
  <c r="G29" i="135"/>
  <c r="F29" i="135"/>
  <c r="E29" i="135"/>
  <c r="D29" i="135"/>
  <c r="C29" i="135"/>
  <c r="I28" i="135"/>
  <c r="J28" i="135" s="1"/>
  <c r="H28" i="135"/>
  <c r="G28" i="135"/>
  <c r="F28" i="135"/>
  <c r="E28" i="135"/>
  <c r="D28" i="135"/>
  <c r="C28" i="135"/>
  <c r="I27" i="135"/>
  <c r="H27" i="135"/>
  <c r="G27" i="135"/>
  <c r="F27" i="135"/>
  <c r="E27" i="135"/>
  <c r="D27" i="135"/>
  <c r="C27" i="135"/>
  <c r="I26" i="135"/>
  <c r="J26" i="135" s="1"/>
  <c r="H26" i="135"/>
  <c r="G26" i="135"/>
  <c r="F26" i="135"/>
  <c r="E26" i="135"/>
  <c r="D26" i="135"/>
  <c r="C26" i="135"/>
  <c r="I25" i="135"/>
  <c r="J25" i="135" s="1"/>
  <c r="H25" i="135"/>
  <c r="G25" i="135"/>
  <c r="F25" i="135"/>
  <c r="E25" i="135"/>
  <c r="D25" i="135"/>
  <c r="C25" i="135"/>
  <c r="I24" i="135"/>
  <c r="J24" i="135" s="1"/>
  <c r="H24" i="135"/>
  <c r="G24" i="135"/>
  <c r="F24" i="135"/>
  <c r="E24" i="135"/>
  <c r="D24" i="135"/>
  <c r="C24" i="135"/>
  <c r="I23" i="135"/>
  <c r="H23" i="135"/>
  <c r="G23" i="135"/>
  <c r="F23" i="135"/>
  <c r="E23" i="135"/>
  <c r="D23" i="135"/>
  <c r="C23" i="135"/>
  <c r="I22" i="135"/>
  <c r="J22" i="135" s="1"/>
  <c r="H22" i="135"/>
  <c r="G22" i="135"/>
  <c r="F22" i="135"/>
  <c r="E22" i="135"/>
  <c r="D22" i="135"/>
  <c r="C22" i="135"/>
  <c r="I21" i="135"/>
  <c r="J21" i="135" s="1"/>
  <c r="H21" i="135"/>
  <c r="G21" i="135"/>
  <c r="F21" i="135"/>
  <c r="E21" i="135"/>
  <c r="D21" i="135"/>
  <c r="C21" i="135"/>
  <c r="I20" i="135"/>
  <c r="J20" i="135" s="1"/>
  <c r="H20" i="135"/>
  <c r="G20" i="135"/>
  <c r="F20" i="135"/>
  <c r="E20" i="135"/>
  <c r="D20" i="135"/>
  <c r="C20" i="135"/>
  <c r="I19" i="135"/>
  <c r="H19" i="135"/>
  <c r="G19" i="135"/>
  <c r="F19" i="135"/>
  <c r="F35" i="135" s="1"/>
  <c r="E19" i="135"/>
  <c r="D19" i="135"/>
  <c r="C19" i="135"/>
  <c r="I17" i="135"/>
  <c r="J17" i="135" s="1"/>
  <c r="H17" i="135"/>
  <c r="G17" i="135"/>
  <c r="F17" i="135"/>
  <c r="E17" i="135"/>
  <c r="D17" i="135"/>
  <c r="C17" i="135"/>
  <c r="I16" i="135"/>
  <c r="J16" i="135" s="1"/>
  <c r="H16" i="135"/>
  <c r="G16" i="135"/>
  <c r="F16" i="135"/>
  <c r="E16" i="135"/>
  <c r="D16" i="135"/>
  <c r="C16" i="135"/>
  <c r="I15" i="135"/>
  <c r="J15" i="135" s="1"/>
  <c r="H15" i="135"/>
  <c r="G15" i="135"/>
  <c r="F15" i="135"/>
  <c r="E15" i="135"/>
  <c r="D15" i="135"/>
  <c r="C15" i="135"/>
  <c r="I14" i="135"/>
  <c r="H14" i="135"/>
  <c r="G14" i="135"/>
  <c r="F14" i="135"/>
  <c r="E14" i="135"/>
  <c r="D14" i="135"/>
  <c r="C14" i="135"/>
  <c r="I13" i="135"/>
  <c r="J13" i="135" s="1"/>
  <c r="H13" i="135"/>
  <c r="G13" i="135"/>
  <c r="F13" i="135"/>
  <c r="E13" i="135"/>
  <c r="D13" i="135"/>
  <c r="C13" i="135"/>
  <c r="I12" i="135"/>
  <c r="J12" i="135" s="1"/>
  <c r="H12" i="135"/>
  <c r="K12" i="135" s="1"/>
  <c r="G12" i="135"/>
  <c r="F12" i="135"/>
  <c r="E12" i="135"/>
  <c r="D12" i="135"/>
  <c r="C12" i="135"/>
  <c r="I11" i="135"/>
  <c r="J11" i="135" s="1"/>
  <c r="H11" i="135"/>
  <c r="G11" i="135"/>
  <c r="F11" i="135"/>
  <c r="E11" i="135"/>
  <c r="D11" i="135"/>
  <c r="C11" i="135"/>
  <c r="I10" i="135"/>
  <c r="H10" i="135"/>
  <c r="G10" i="135"/>
  <c r="F10" i="135"/>
  <c r="E10" i="135"/>
  <c r="D10" i="135"/>
  <c r="C10" i="135"/>
  <c r="I9" i="135"/>
  <c r="J9" i="135" s="1"/>
  <c r="H9" i="135"/>
  <c r="G9" i="135"/>
  <c r="F9" i="135"/>
  <c r="E9" i="135"/>
  <c r="D9" i="135"/>
  <c r="C9" i="135"/>
  <c r="I8" i="135"/>
  <c r="J8" i="135" s="1"/>
  <c r="H8" i="135"/>
  <c r="K8" i="135" s="1"/>
  <c r="G8" i="135"/>
  <c r="F8" i="135"/>
  <c r="E8" i="135"/>
  <c r="D8" i="135"/>
  <c r="C8" i="135"/>
  <c r="I7" i="135"/>
  <c r="J7" i="135" s="1"/>
  <c r="H7" i="135"/>
  <c r="G7" i="135"/>
  <c r="F7" i="135"/>
  <c r="E7" i="135"/>
  <c r="D7" i="135"/>
  <c r="C7" i="135"/>
  <c r="I6" i="135"/>
  <c r="H6" i="135"/>
  <c r="G6" i="135"/>
  <c r="F6" i="135"/>
  <c r="E6" i="135"/>
  <c r="D6" i="135"/>
  <c r="C6" i="135"/>
  <c r="J47" i="135" l="1"/>
  <c r="D53" i="135"/>
  <c r="J52" i="135"/>
  <c r="C18" i="135"/>
  <c r="K7" i="135"/>
  <c r="G35" i="135"/>
  <c r="G44" i="135"/>
  <c r="C53" i="135"/>
  <c r="K57" i="135"/>
  <c r="D18" i="135"/>
  <c r="D35" i="135"/>
  <c r="D44" i="135"/>
  <c r="E50" i="135"/>
  <c r="J56" i="135"/>
  <c r="C35" i="135"/>
  <c r="C44" i="135"/>
  <c r="D50" i="135"/>
  <c r="G53" i="135"/>
  <c r="H18" i="135"/>
  <c r="E18" i="135"/>
  <c r="I18" i="135"/>
  <c r="K9" i="135"/>
  <c r="J10" i="135"/>
  <c r="K13" i="135"/>
  <c r="J14" i="135"/>
  <c r="E35" i="135"/>
  <c r="I35" i="135"/>
  <c r="J35" i="135" s="1"/>
  <c r="J23" i="135"/>
  <c r="J27" i="135"/>
  <c r="J31" i="135"/>
  <c r="E44" i="135"/>
  <c r="J36" i="135"/>
  <c r="J40" i="135"/>
  <c r="J45" i="135"/>
  <c r="F50" i="135"/>
  <c r="J51" i="135"/>
  <c r="J6" i="135"/>
  <c r="K11" i="135"/>
  <c r="F18" i="135"/>
  <c r="J19" i="135"/>
  <c r="K36" i="135"/>
  <c r="K37" i="135"/>
  <c r="K38" i="135"/>
  <c r="K39" i="135"/>
  <c r="K40" i="135"/>
  <c r="K41" i="135"/>
  <c r="K42" i="135"/>
  <c r="K43" i="135"/>
  <c r="H44" i="135"/>
  <c r="K6" i="135"/>
  <c r="K10" i="135"/>
  <c r="K14" i="135"/>
  <c r="K15" i="135"/>
  <c r="K16" i="135"/>
  <c r="K17" i="135"/>
  <c r="G18" i="135"/>
  <c r="K19" i="135"/>
  <c r="K20" i="135"/>
  <c r="K21" i="135"/>
  <c r="K22" i="135"/>
  <c r="K23" i="135"/>
  <c r="K24" i="135"/>
  <c r="K25" i="135"/>
  <c r="K26" i="135"/>
  <c r="K27" i="135"/>
  <c r="K28" i="135"/>
  <c r="K29" i="135"/>
  <c r="K30" i="135"/>
  <c r="K31" i="135"/>
  <c r="K32" i="135"/>
  <c r="K33" i="135"/>
  <c r="K34" i="135"/>
  <c r="H35" i="135"/>
  <c r="K51" i="135"/>
  <c r="K52" i="135"/>
  <c r="H53" i="135"/>
  <c r="K47" i="135"/>
  <c r="K48" i="135"/>
  <c r="K49" i="135"/>
  <c r="H50" i="135"/>
  <c r="I57" i="135"/>
  <c r="K45" i="135"/>
  <c r="H46" i="135"/>
  <c r="I44" i="135"/>
  <c r="J44" i="135" s="1"/>
  <c r="I46" i="135"/>
  <c r="J46" i="135" s="1"/>
  <c r="I50" i="135"/>
  <c r="J50" i="135" s="1"/>
  <c r="I53" i="135"/>
  <c r="J53" i="135" s="1"/>
  <c r="F57" i="135"/>
  <c r="K56" i="135"/>
  <c r="D11" i="132"/>
  <c r="E11" i="132"/>
  <c r="G11" i="132"/>
  <c r="H11" i="132"/>
  <c r="D12" i="132"/>
  <c r="E12" i="132"/>
  <c r="G12" i="132"/>
  <c r="H12" i="132"/>
  <c r="D13" i="132"/>
  <c r="E13" i="132"/>
  <c r="G13" i="132"/>
  <c r="H13" i="132"/>
  <c r="D14" i="132"/>
  <c r="E14" i="132"/>
  <c r="G14" i="132"/>
  <c r="H14" i="132"/>
  <c r="D15" i="132"/>
  <c r="E15" i="132"/>
  <c r="G15" i="132"/>
  <c r="H15" i="132"/>
  <c r="D16" i="132"/>
  <c r="E16" i="132"/>
  <c r="G16" i="132"/>
  <c r="H16" i="132"/>
  <c r="D17" i="132"/>
  <c r="E17" i="132"/>
  <c r="G17" i="132"/>
  <c r="H17" i="132"/>
  <c r="D18" i="132"/>
  <c r="E18" i="132"/>
  <c r="G18" i="132"/>
  <c r="H18" i="132"/>
  <c r="D19" i="132"/>
  <c r="E19" i="132"/>
  <c r="G19" i="132"/>
  <c r="H19" i="132"/>
  <c r="D20" i="132"/>
  <c r="E20" i="132"/>
  <c r="G20" i="132"/>
  <c r="H20" i="132"/>
  <c r="D21" i="132"/>
  <c r="E21" i="132"/>
  <c r="G21" i="132"/>
  <c r="H21" i="132"/>
  <c r="D22" i="132"/>
  <c r="E22" i="132"/>
  <c r="G22" i="132"/>
  <c r="H22" i="132"/>
  <c r="D23" i="132"/>
  <c r="E23" i="132"/>
  <c r="G23" i="132"/>
  <c r="H23" i="132"/>
  <c r="D24" i="132"/>
  <c r="E24" i="132"/>
  <c r="G24" i="132"/>
  <c r="H24" i="132"/>
  <c r="D25" i="132"/>
  <c r="E25" i="132"/>
  <c r="G25" i="132"/>
  <c r="H25" i="132"/>
  <c r="D26" i="132"/>
  <c r="E26" i="132"/>
  <c r="G26" i="132"/>
  <c r="H26" i="132"/>
  <c r="D27" i="132"/>
  <c r="E27" i="132"/>
  <c r="G27" i="132"/>
  <c r="H27" i="132"/>
  <c r="D28" i="132"/>
  <c r="E28" i="132"/>
  <c r="G28" i="132"/>
  <c r="H28" i="132"/>
  <c r="D29" i="132"/>
  <c r="E29" i="132"/>
  <c r="G29" i="132"/>
  <c r="H29" i="132"/>
  <c r="D30" i="132"/>
  <c r="E30" i="132"/>
  <c r="G30" i="132"/>
  <c r="H30" i="132"/>
  <c r="D31" i="132"/>
  <c r="E31" i="132"/>
  <c r="G31" i="132"/>
  <c r="H31" i="132"/>
  <c r="D32" i="132"/>
  <c r="E32" i="132"/>
  <c r="G32" i="132"/>
  <c r="H32" i="132"/>
  <c r="D33" i="132"/>
  <c r="E33" i="132"/>
  <c r="G33" i="132"/>
  <c r="H33" i="132"/>
  <c r="D34" i="132"/>
  <c r="E34" i="132"/>
  <c r="G34" i="132"/>
  <c r="H34" i="132"/>
  <c r="D35" i="132"/>
  <c r="E35" i="132"/>
  <c r="G35" i="132"/>
  <c r="H35" i="132"/>
  <c r="D36" i="132"/>
  <c r="E36" i="132"/>
  <c r="G36" i="132"/>
  <c r="H36" i="132"/>
  <c r="D37" i="132"/>
  <c r="E37" i="132"/>
  <c r="G37" i="132"/>
  <c r="H37" i="132"/>
  <c r="D38" i="132"/>
  <c r="E38" i="132"/>
  <c r="G38" i="132"/>
  <c r="H38" i="132"/>
  <c r="D39" i="132"/>
  <c r="E39" i="132"/>
  <c r="G39" i="132"/>
  <c r="H39" i="132"/>
  <c r="D40" i="132"/>
  <c r="E40" i="132"/>
  <c r="G40" i="132"/>
  <c r="H40" i="132"/>
  <c r="D41" i="132"/>
  <c r="E41" i="132"/>
  <c r="G41" i="132"/>
  <c r="H41" i="132"/>
  <c r="D42" i="132"/>
  <c r="E42" i="132"/>
  <c r="G42" i="132"/>
  <c r="H42" i="132"/>
  <c r="D43" i="132"/>
  <c r="E43" i="132"/>
  <c r="G43" i="132"/>
  <c r="H43" i="132"/>
  <c r="D44" i="132"/>
  <c r="E44" i="132"/>
  <c r="G44" i="132"/>
  <c r="H44" i="132"/>
  <c r="D45" i="132"/>
  <c r="E45" i="132"/>
  <c r="G45" i="132"/>
  <c r="H45" i="132"/>
  <c r="D46" i="132"/>
  <c r="E46" i="132"/>
  <c r="G46" i="132"/>
  <c r="H46" i="132"/>
  <c r="D47" i="132"/>
  <c r="E47" i="132"/>
  <c r="G47" i="132"/>
  <c r="H47" i="132"/>
  <c r="D48" i="132"/>
  <c r="E48" i="132"/>
  <c r="G48" i="132"/>
  <c r="H48" i="132"/>
  <c r="D49" i="132"/>
  <c r="E49" i="132"/>
  <c r="G49" i="132"/>
  <c r="H49" i="132"/>
  <c r="D50" i="132"/>
  <c r="E50" i="132"/>
  <c r="G50" i="132"/>
  <c r="H50" i="132"/>
  <c r="D51" i="132"/>
  <c r="E51" i="132"/>
  <c r="G51" i="132"/>
  <c r="H51" i="132"/>
  <c r="D52" i="132"/>
  <c r="E52" i="132"/>
  <c r="G52" i="132"/>
  <c r="H52" i="132"/>
  <c r="D53" i="132"/>
  <c r="E53" i="132"/>
  <c r="G53" i="132"/>
  <c r="H53" i="132"/>
  <c r="C53" i="132"/>
  <c r="C52" i="132"/>
  <c r="C51" i="132"/>
  <c r="C50" i="132"/>
  <c r="C49" i="132"/>
  <c r="C48" i="132"/>
  <c r="C47" i="132"/>
  <c r="C46" i="132"/>
  <c r="C45" i="132"/>
  <c r="C44" i="132"/>
  <c r="C43" i="132"/>
  <c r="C42" i="132"/>
  <c r="C41" i="132"/>
  <c r="C40" i="132"/>
  <c r="C39" i="132"/>
  <c r="C38" i="132"/>
  <c r="C37" i="132"/>
  <c r="C36" i="132"/>
  <c r="C35" i="132"/>
  <c r="C34" i="132"/>
  <c r="C33" i="132"/>
  <c r="C32" i="132"/>
  <c r="C31" i="132"/>
  <c r="C30" i="132"/>
  <c r="C29" i="132"/>
  <c r="C28" i="132"/>
  <c r="C27" i="132"/>
  <c r="C26" i="132"/>
  <c r="C25" i="132"/>
  <c r="C24" i="132"/>
  <c r="C23" i="132"/>
  <c r="C22" i="132"/>
  <c r="C21" i="132"/>
  <c r="C20" i="132"/>
  <c r="C19" i="132"/>
  <c r="C18" i="132"/>
  <c r="C17" i="132"/>
  <c r="C16" i="132"/>
  <c r="C15" i="132"/>
  <c r="C14" i="132"/>
  <c r="C13" i="132"/>
  <c r="C12" i="132"/>
  <c r="C11" i="132"/>
  <c r="D11" i="131"/>
  <c r="E11" i="131"/>
  <c r="G11" i="131"/>
  <c r="H11" i="131"/>
  <c r="D12" i="131"/>
  <c r="E12" i="131"/>
  <c r="G12" i="131"/>
  <c r="H12" i="131"/>
  <c r="D13" i="131"/>
  <c r="E13" i="131"/>
  <c r="G13" i="131"/>
  <c r="H13" i="131"/>
  <c r="D14" i="131"/>
  <c r="E14" i="131"/>
  <c r="G14" i="131"/>
  <c r="H14" i="131"/>
  <c r="D15" i="131"/>
  <c r="E15" i="131"/>
  <c r="G15" i="131"/>
  <c r="H15" i="131"/>
  <c r="D16" i="131"/>
  <c r="E16" i="131"/>
  <c r="G16" i="131"/>
  <c r="H16" i="131"/>
  <c r="D17" i="131"/>
  <c r="E17" i="131"/>
  <c r="G17" i="131"/>
  <c r="H17" i="131"/>
  <c r="D18" i="131"/>
  <c r="E18" i="131"/>
  <c r="G18" i="131"/>
  <c r="H18" i="131"/>
  <c r="D19" i="131"/>
  <c r="E19" i="131"/>
  <c r="G19" i="131"/>
  <c r="H19" i="131"/>
  <c r="D20" i="131"/>
  <c r="E20" i="131"/>
  <c r="G20" i="131"/>
  <c r="H20" i="131"/>
  <c r="D21" i="131"/>
  <c r="E21" i="131"/>
  <c r="G21" i="131"/>
  <c r="H21" i="131"/>
  <c r="D22" i="131"/>
  <c r="E22" i="131"/>
  <c r="G22" i="131"/>
  <c r="H22" i="131"/>
  <c r="D23" i="131"/>
  <c r="E23" i="131"/>
  <c r="G23" i="131"/>
  <c r="H23" i="131"/>
  <c r="D24" i="131"/>
  <c r="E24" i="131"/>
  <c r="G24" i="131"/>
  <c r="H24" i="131"/>
  <c r="D25" i="131"/>
  <c r="E25" i="131"/>
  <c r="G25" i="131"/>
  <c r="H25" i="131"/>
  <c r="D26" i="131"/>
  <c r="E26" i="131"/>
  <c r="G26" i="131"/>
  <c r="H26" i="131"/>
  <c r="D27" i="131"/>
  <c r="E27" i="131"/>
  <c r="G27" i="131"/>
  <c r="H27" i="131"/>
  <c r="D28" i="131"/>
  <c r="E28" i="131"/>
  <c r="G28" i="131"/>
  <c r="H28" i="131"/>
  <c r="D29" i="131"/>
  <c r="E29" i="131"/>
  <c r="G29" i="131"/>
  <c r="H29" i="131"/>
  <c r="D30" i="131"/>
  <c r="E30" i="131"/>
  <c r="G30" i="131"/>
  <c r="H30" i="131"/>
  <c r="D31" i="131"/>
  <c r="E31" i="131"/>
  <c r="G31" i="131"/>
  <c r="H31" i="131"/>
  <c r="D32" i="131"/>
  <c r="E32" i="131"/>
  <c r="G32" i="131"/>
  <c r="H32" i="131"/>
  <c r="D33" i="131"/>
  <c r="E33" i="131"/>
  <c r="G33" i="131"/>
  <c r="H33" i="131"/>
  <c r="D34" i="131"/>
  <c r="E34" i="131"/>
  <c r="G34" i="131"/>
  <c r="H34" i="131"/>
  <c r="D35" i="131"/>
  <c r="E35" i="131"/>
  <c r="G35" i="131"/>
  <c r="H35" i="131"/>
  <c r="D36" i="131"/>
  <c r="E36" i="131"/>
  <c r="G36" i="131"/>
  <c r="H36" i="131"/>
  <c r="D37" i="131"/>
  <c r="E37" i="131"/>
  <c r="G37" i="131"/>
  <c r="H37" i="131"/>
  <c r="D38" i="131"/>
  <c r="E38" i="131"/>
  <c r="G38" i="131"/>
  <c r="H38" i="131"/>
  <c r="D39" i="131"/>
  <c r="E39" i="131"/>
  <c r="G39" i="131"/>
  <c r="H39" i="131"/>
  <c r="D40" i="131"/>
  <c r="E40" i="131"/>
  <c r="G40" i="131"/>
  <c r="H40" i="131"/>
  <c r="D41" i="131"/>
  <c r="E41" i="131"/>
  <c r="G41" i="131"/>
  <c r="H41" i="131"/>
  <c r="D42" i="131"/>
  <c r="E42" i="131"/>
  <c r="G42" i="131"/>
  <c r="H42" i="131"/>
  <c r="D43" i="131"/>
  <c r="E43" i="131"/>
  <c r="G43" i="131"/>
  <c r="H43" i="131"/>
  <c r="D44" i="131"/>
  <c r="E44" i="131"/>
  <c r="G44" i="131"/>
  <c r="H44" i="131"/>
  <c r="D45" i="131"/>
  <c r="E45" i="131"/>
  <c r="G45" i="131"/>
  <c r="H45" i="131"/>
  <c r="D46" i="131"/>
  <c r="E46" i="131"/>
  <c r="G46" i="131"/>
  <c r="H46" i="131"/>
  <c r="D47" i="131"/>
  <c r="E47" i="131"/>
  <c r="G47" i="131"/>
  <c r="H47" i="131"/>
  <c r="D48" i="131"/>
  <c r="E48" i="131"/>
  <c r="G48" i="131"/>
  <c r="H48" i="131"/>
  <c r="D49" i="131"/>
  <c r="E49" i="131"/>
  <c r="G49" i="131"/>
  <c r="H49" i="131"/>
  <c r="D50" i="131"/>
  <c r="E50" i="131"/>
  <c r="G50" i="131"/>
  <c r="H50" i="131"/>
  <c r="D51" i="131"/>
  <c r="E51" i="131"/>
  <c r="G51" i="131"/>
  <c r="H51" i="131"/>
  <c r="D52" i="131"/>
  <c r="E52" i="131"/>
  <c r="G52" i="131"/>
  <c r="H52" i="131"/>
  <c r="D53" i="131"/>
  <c r="E53" i="131"/>
  <c r="G53" i="131"/>
  <c r="H53" i="131"/>
  <c r="C53" i="131"/>
  <c r="C52" i="131"/>
  <c r="C51" i="131"/>
  <c r="C50" i="131"/>
  <c r="C49" i="131"/>
  <c r="C48" i="131"/>
  <c r="C47" i="131"/>
  <c r="C46" i="131"/>
  <c r="C45" i="131"/>
  <c r="C44" i="131"/>
  <c r="C43" i="131"/>
  <c r="C42" i="131"/>
  <c r="C41" i="131"/>
  <c r="C40" i="131"/>
  <c r="C39" i="131"/>
  <c r="C38" i="131"/>
  <c r="C37" i="131"/>
  <c r="C36" i="131"/>
  <c r="C35" i="131"/>
  <c r="C34" i="131"/>
  <c r="C33" i="131"/>
  <c r="C32" i="131"/>
  <c r="C31" i="131"/>
  <c r="C30" i="131"/>
  <c r="C29" i="131"/>
  <c r="C28" i="131"/>
  <c r="C27" i="131"/>
  <c r="C26" i="131"/>
  <c r="C25" i="131"/>
  <c r="C24" i="131"/>
  <c r="C23" i="131"/>
  <c r="C22" i="131"/>
  <c r="C21" i="131"/>
  <c r="C20" i="131"/>
  <c r="C19" i="131"/>
  <c r="C18" i="131"/>
  <c r="C17" i="131"/>
  <c r="C16" i="131"/>
  <c r="C15" i="131"/>
  <c r="C14" i="131"/>
  <c r="C13" i="131"/>
  <c r="C12" i="131"/>
  <c r="C11" i="131"/>
  <c r="D11" i="130"/>
  <c r="E11" i="130"/>
  <c r="G11" i="130"/>
  <c r="H11" i="130"/>
  <c r="D12" i="130"/>
  <c r="E12" i="130"/>
  <c r="G12" i="130"/>
  <c r="H12" i="130"/>
  <c r="D13" i="130"/>
  <c r="E13" i="130"/>
  <c r="G13" i="130"/>
  <c r="H13" i="130"/>
  <c r="D14" i="130"/>
  <c r="E14" i="130"/>
  <c r="G14" i="130"/>
  <c r="H14" i="130"/>
  <c r="D15" i="130"/>
  <c r="E15" i="130"/>
  <c r="G15" i="130"/>
  <c r="H15" i="130"/>
  <c r="D16" i="130"/>
  <c r="E16" i="130"/>
  <c r="G16" i="130"/>
  <c r="H16" i="130"/>
  <c r="D17" i="130"/>
  <c r="E17" i="130"/>
  <c r="G17" i="130"/>
  <c r="H17" i="130"/>
  <c r="D18" i="130"/>
  <c r="E18" i="130"/>
  <c r="G18" i="130"/>
  <c r="H18" i="130"/>
  <c r="D19" i="130"/>
  <c r="E19" i="130"/>
  <c r="G19" i="130"/>
  <c r="H19" i="130"/>
  <c r="D20" i="130"/>
  <c r="E20" i="130"/>
  <c r="G20" i="130"/>
  <c r="H20" i="130"/>
  <c r="D21" i="130"/>
  <c r="E21" i="130"/>
  <c r="G21" i="130"/>
  <c r="H21" i="130"/>
  <c r="D22" i="130"/>
  <c r="E22" i="130"/>
  <c r="G22" i="130"/>
  <c r="H22" i="130"/>
  <c r="D23" i="130"/>
  <c r="E23" i="130"/>
  <c r="G23" i="130"/>
  <c r="H23" i="130"/>
  <c r="D24" i="130"/>
  <c r="E24" i="130"/>
  <c r="G24" i="130"/>
  <c r="H24" i="130"/>
  <c r="D25" i="130"/>
  <c r="E25" i="130"/>
  <c r="G25" i="130"/>
  <c r="H25" i="130"/>
  <c r="D26" i="130"/>
  <c r="E26" i="130"/>
  <c r="G26" i="130"/>
  <c r="H26" i="130"/>
  <c r="D27" i="130"/>
  <c r="E27" i="130"/>
  <c r="G27" i="130"/>
  <c r="H27" i="130"/>
  <c r="D28" i="130"/>
  <c r="E28" i="130"/>
  <c r="G28" i="130"/>
  <c r="H28" i="130"/>
  <c r="D29" i="130"/>
  <c r="E29" i="130"/>
  <c r="G29" i="130"/>
  <c r="H29" i="130"/>
  <c r="D30" i="130"/>
  <c r="E30" i="130"/>
  <c r="G30" i="130"/>
  <c r="H30" i="130"/>
  <c r="D31" i="130"/>
  <c r="E31" i="130"/>
  <c r="G31" i="130"/>
  <c r="H31" i="130"/>
  <c r="D32" i="130"/>
  <c r="E32" i="130"/>
  <c r="G32" i="130"/>
  <c r="H32" i="130"/>
  <c r="D33" i="130"/>
  <c r="E33" i="130"/>
  <c r="G33" i="130"/>
  <c r="H33" i="130"/>
  <c r="D34" i="130"/>
  <c r="E34" i="130"/>
  <c r="G34" i="130"/>
  <c r="H34" i="130"/>
  <c r="D35" i="130"/>
  <c r="E35" i="130"/>
  <c r="G35" i="130"/>
  <c r="H35" i="130"/>
  <c r="D36" i="130"/>
  <c r="E36" i="130"/>
  <c r="G36" i="130"/>
  <c r="H36" i="130"/>
  <c r="D37" i="130"/>
  <c r="E37" i="130"/>
  <c r="G37" i="130"/>
  <c r="H37" i="130"/>
  <c r="D38" i="130"/>
  <c r="E38" i="130"/>
  <c r="G38" i="130"/>
  <c r="H38" i="130"/>
  <c r="D39" i="130"/>
  <c r="E39" i="130"/>
  <c r="G39" i="130"/>
  <c r="H39" i="130"/>
  <c r="D40" i="130"/>
  <c r="E40" i="130"/>
  <c r="G40" i="130"/>
  <c r="H40" i="130"/>
  <c r="D41" i="130"/>
  <c r="E41" i="130"/>
  <c r="G41" i="130"/>
  <c r="H41" i="130"/>
  <c r="D42" i="130"/>
  <c r="E42" i="130"/>
  <c r="G42" i="130"/>
  <c r="H42" i="130"/>
  <c r="D43" i="130"/>
  <c r="E43" i="130"/>
  <c r="G43" i="130"/>
  <c r="H43" i="130"/>
  <c r="D44" i="130"/>
  <c r="E44" i="130"/>
  <c r="G44" i="130"/>
  <c r="H44" i="130"/>
  <c r="D45" i="130"/>
  <c r="E45" i="130"/>
  <c r="G45" i="130"/>
  <c r="H45" i="130"/>
  <c r="D46" i="130"/>
  <c r="E46" i="130"/>
  <c r="G46" i="130"/>
  <c r="H46" i="130"/>
  <c r="D47" i="130"/>
  <c r="E47" i="130"/>
  <c r="G47" i="130"/>
  <c r="H47" i="130"/>
  <c r="D48" i="130"/>
  <c r="E48" i="130"/>
  <c r="G48" i="130"/>
  <c r="H48" i="130"/>
  <c r="D49" i="130"/>
  <c r="E49" i="130"/>
  <c r="G49" i="130"/>
  <c r="H49" i="130"/>
  <c r="D50" i="130"/>
  <c r="E50" i="130"/>
  <c r="G50" i="130"/>
  <c r="H50" i="130"/>
  <c r="D51" i="130"/>
  <c r="E51" i="130"/>
  <c r="G51" i="130"/>
  <c r="H51" i="130"/>
  <c r="D52" i="130"/>
  <c r="E52" i="130"/>
  <c r="G52" i="130"/>
  <c r="H52" i="130"/>
  <c r="D53" i="130"/>
  <c r="E53" i="130"/>
  <c r="G53" i="130"/>
  <c r="H53" i="130"/>
  <c r="C53" i="130"/>
  <c r="C52" i="130"/>
  <c r="C51" i="130"/>
  <c r="C50" i="130"/>
  <c r="C49" i="130"/>
  <c r="C48" i="130"/>
  <c r="C47" i="130"/>
  <c r="C46" i="130"/>
  <c r="C45" i="130"/>
  <c r="C44" i="130"/>
  <c r="C43" i="130"/>
  <c r="C42" i="130"/>
  <c r="C41" i="130"/>
  <c r="C40" i="130"/>
  <c r="C39" i="130"/>
  <c r="C38" i="130"/>
  <c r="C37" i="130"/>
  <c r="C36" i="130"/>
  <c r="C35" i="130"/>
  <c r="C34" i="130"/>
  <c r="C33" i="130"/>
  <c r="C32" i="130"/>
  <c r="C31" i="130"/>
  <c r="C30" i="130"/>
  <c r="C29" i="130"/>
  <c r="C28" i="130"/>
  <c r="C27" i="130"/>
  <c r="C26" i="130"/>
  <c r="C25" i="130"/>
  <c r="C24" i="130"/>
  <c r="C23" i="130"/>
  <c r="C22" i="130"/>
  <c r="C21" i="130"/>
  <c r="C20" i="130"/>
  <c r="C19" i="130"/>
  <c r="C18" i="130"/>
  <c r="C17" i="130"/>
  <c r="C16" i="130"/>
  <c r="C15" i="130"/>
  <c r="C14" i="130"/>
  <c r="C13" i="130"/>
  <c r="C12" i="130"/>
  <c r="C11" i="130"/>
  <c r="D11" i="129"/>
  <c r="E11" i="129"/>
  <c r="G11" i="129"/>
  <c r="H11" i="129"/>
  <c r="D12" i="129"/>
  <c r="E12" i="129"/>
  <c r="G12" i="129"/>
  <c r="H12" i="129"/>
  <c r="D13" i="129"/>
  <c r="E13" i="129"/>
  <c r="G13" i="129"/>
  <c r="H13" i="129"/>
  <c r="D14" i="129"/>
  <c r="E14" i="129"/>
  <c r="G14" i="129"/>
  <c r="H14" i="129"/>
  <c r="D15" i="129"/>
  <c r="E15" i="129"/>
  <c r="G15" i="129"/>
  <c r="H15" i="129"/>
  <c r="D16" i="129"/>
  <c r="E16" i="129"/>
  <c r="G16" i="129"/>
  <c r="H16" i="129"/>
  <c r="D17" i="129"/>
  <c r="E17" i="129"/>
  <c r="G17" i="129"/>
  <c r="H17" i="129"/>
  <c r="D18" i="129"/>
  <c r="E18" i="129"/>
  <c r="G18" i="129"/>
  <c r="H18" i="129"/>
  <c r="D19" i="129"/>
  <c r="E19" i="129"/>
  <c r="G19" i="129"/>
  <c r="H19" i="129"/>
  <c r="D20" i="129"/>
  <c r="E20" i="129"/>
  <c r="G20" i="129"/>
  <c r="H20" i="129"/>
  <c r="D21" i="129"/>
  <c r="E21" i="129"/>
  <c r="G21" i="129"/>
  <c r="H21" i="129"/>
  <c r="D22" i="129"/>
  <c r="E22" i="129"/>
  <c r="G22" i="129"/>
  <c r="H22" i="129"/>
  <c r="D23" i="129"/>
  <c r="E23" i="129"/>
  <c r="G23" i="129"/>
  <c r="H23" i="129"/>
  <c r="D24" i="129"/>
  <c r="E24" i="129"/>
  <c r="G24" i="129"/>
  <c r="H24" i="129"/>
  <c r="D25" i="129"/>
  <c r="E25" i="129"/>
  <c r="G25" i="129"/>
  <c r="H25" i="129"/>
  <c r="D26" i="129"/>
  <c r="E26" i="129"/>
  <c r="G26" i="129"/>
  <c r="H26" i="129"/>
  <c r="D27" i="129"/>
  <c r="E27" i="129"/>
  <c r="G27" i="129"/>
  <c r="H27" i="129"/>
  <c r="D28" i="129"/>
  <c r="E28" i="129"/>
  <c r="G28" i="129"/>
  <c r="H28" i="129"/>
  <c r="D29" i="129"/>
  <c r="E29" i="129"/>
  <c r="G29" i="129"/>
  <c r="H29" i="129"/>
  <c r="D30" i="129"/>
  <c r="E30" i="129"/>
  <c r="G30" i="129"/>
  <c r="H30" i="129"/>
  <c r="D31" i="129"/>
  <c r="E31" i="129"/>
  <c r="G31" i="129"/>
  <c r="H31" i="129"/>
  <c r="D32" i="129"/>
  <c r="E32" i="129"/>
  <c r="G32" i="129"/>
  <c r="H32" i="129"/>
  <c r="D33" i="129"/>
  <c r="E33" i="129"/>
  <c r="G33" i="129"/>
  <c r="H33" i="129"/>
  <c r="D34" i="129"/>
  <c r="E34" i="129"/>
  <c r="G34" i="129"/>
  <c r="H34" i="129"/>
  <c r="D35" i="129"/>
  <c r="E35" i="129"/>
  <c r="G35" i="129"/>
  <c r="H35" i="129"/>
  <c r="D36" i="129"/>
  <c r="E36" i="129"/>
  <c r="G36" i="129"/>
  <c r="H36" i="129"/>
  <c r="D37" i="129"/>
  <c r="E37" i="129"/>
  <c r="G37" i="129"/>
  <c r="H37" i="129"/>
  <c r="D38" i="129"/>
  <c r="E38" i="129"/>
  <c r="G38" i="129"/>
  <c r="H38" i="129"/>
  <c r="D39" i="129"/>
  <c r="E39" i="129"/>
  <c r="G39" i="129"/>
  <c r="H39" i="129"/>
  <c r="D40" i="129"/>
  <c r="E40" i="129"/>
  <c r="G40" i="129"/>
  <c r="H40" i="129"/>
  <c r="D41" i="129"/>
  <c r="E41" i="129"/>
  <c r="G41" i="129"/>
  <c r="H41" i="129"/>
  <c r="D42" i="129"/>
  <c r="E42" i="129"/>
  <c r="G42" i="129"/>
  <c r="H42" i="129"/>
  <c r="D43" i="129"/>
  <c r="E43" i="129"/>
  <c r="G43" i="129"/>
  <c r="H43" i="129"/>
  <c r="D44" i="129"/>
  <c r="E44" i="129"/>
  <c r="G44" i="129"/>
  <c r="H44" i="129"/>
  <c r="D45" i="129"/>
  <c r="E45" i="129"/>
  <c r="G45" i="129"/>
  <c r="H45" i="129"/>
  <c r="D46" i="129"/>
  <c r="E46" i="129"/>
  <c r="G46" i="129"/>
  <c r="H46" i="129"/>
  <c r="D47" i="129"/>
  <c r="E47" i="129"/>
  <c r="G47" i="129"/>
  <c r="H47" i="129"/>
  <c r="D48" i="129"/>
  <c r="E48" i="129"/>
  <c r="G48" i="129"/>
  <c r="H48" i="129"/>
  <c r="D49" i="129"/>
  <c r="E49" i="129"/>
  <c r="G49" i="129"/>
  <c r="H49" i="129"/>
  <c r="D50" i="129"/>
  <c r="E50" i="129"/>
  <c r="G50" i="129"/>
  <c r="H50" i="129"/>
  <c r="D51" i="129"/>
  <c r="E51" i="129"/>
  <c r="G51" i="129"/>
  <c r="H51" i="129"/>
  <c r="D52" i="129"/>
  <c r="E52" i="129"/>
  <c r="G52" i="129"/>
  <c r="H52" i="129"/>
  <c r="D53" i="129"/>
  <c r="E53" i="129"/>
  <c r="G53" i="129"/>
  <c r="H53" i="129"/>
  <c r="C53" i="129"/>
  <c r="C52" i="129"/>
  <c r="C51" i="129"/>
  <c r="C50" i="129"/>
  <c r="C49" i="129"/>
  <c r="C48" i="129"/>
  <c r="C47" i="129"/>
  <c r="C46" i="129"/>
  <c r="C45" i="129"/>
  <c r="C44" i="129"/>
  <c r="C43" i="129"/>
  <c r="C42" i="129"/>
  <c r="C41" i="129"/>
  <c r="C40" i="129"/>
  <c r="C39" i="129"/>
  <c r="C38" i="129"/>
  <c r="C37" i="129"/>
  <c r="C36" i="129"/>
  <c r="C35" i="129"/>
  <c r="C34" i="129"/>
  <c r="C33" i="129"/>
  <c r="C32" i="129"/>
  <c r="C31" i="129"/>
  <c r="C30" i="129"/>
  <c r="C29" i="129"/>
  <c r="C28" i="129"/>
  <c r="C27" i="129"/>
  <c r="C26" i="129"/>
  <c r="C25" i="129"/>
  <c r="C24" i="129"/>
  <c r="C23" i="129"/>
  <c r="C22" i="129"/>
  <c r="C21" i="129"/>
  <c r="C20" i="129"/>
  <c r="C19" i="129"/>
  <c r="C18" i="129"/>
  <c r="C17" i="129"/>
  <c r="C16" i="129"/>
  <c r="C15" i="129"/>
  <c r="C14" i="129"/>
  <c r="C13" i="129"/>
  <c r="C12" i="129"/>
  <c r="C11" i="129"/>
  <c r="D11" i="128"/>
  <c r="E11" i="128"/>
  <c r="G11" i="128"/>
  <c r="H11" i="128"/>
  <c r="D12" i="128"/>
  <c r="E12" i="128"/>
  <c r="G12" i="128"/>
  <c r="H12" i="128"/>
  <c r="D13" i="128"/>
  <c r="E13" i="128"/>
  <c r="G13" i="128"/>
  <c r="H13" i="128"/>
  <c r="D14" i="128"/>
  <c r="E14" i="128"/>
  <c r="G14" i="128"/>
  <c r="H14" i="128"/>
  <c r="D15" i="128"/>
  <c r="E15" i="128"/>
  <c r="G15" i="128"/>
  <c r="H15" i="128"/>
  <c r="D16" i="128"/>
  <c r="E16" i="128"/>
  <c r="G16" i="128"/>
  <c r="H16" i="128"/>
  <c r="D17" i="128"/>
  <c r="E17" i="128"/>
  <c r="G17" i="128"/>
  <c r="H17" i="128"/>
  <c r="D18" i="128"/>
  <c r="E18" i="128"/>
  <c r="G18" i="128"/>
  <c r="H18" i="128"/>
  <c r="D19" i="128"/>
  <c r="E19" i="128"/>
  <c r="G19" i="128"/>
  <c r="H19" i="128"/>
  <c r="D20" i="128"/>
  <c r="E20" i="128"/>
  <c r="G20" i="128"/>
  <c r="H20" i="128"/>
  <c r="D21" i="128"/>
  <c r="E21" i="128"/>
  <c r="G21" i="128"/>
  <c r="H21" i="128"/>
  <c r="D22" i="128"/>
  <c r="E22" i="128"/>
  <c r="G22" i="128"/>
  <c r="H22" i="128"/>
  <c r="D23" i="128"/>
  <c r="E23" i="128"/>
  <c r="G23" i="128"/>
  <c r="H23" i="128"/>
  <c r="D24" i="128"/>
  <c r="E24" i="128"/>
  <c r="G24" i="128"/>
  <c r="H24" i="128"/>
  <c r="D25" i="128"/>
  <c r="E25" i="128"/>
  <c r="G25" i="128"/>
  <c r="H25" i="128"/>
  <c r="D26" i="128"/>
  <c r="E26" i="128"/>
  <c r="G26" i="128"/>
  <c r="H26" i="128"/>
  <c r="D27" i="128"/>
  <c r="E27" i="128"/>
  <c r="G27" i="128"/>
  <c r="H27" i="128"/>
  <c r="D28" i="128"/>
  <c r="E28" i="128"/>
  <c r="G28" i="128"/>
  <c r="H28" i="128"/>
  <c r="D29" i="128"/>
  <c r="E29" i="128"/>
  <c r="G29" i="128"/>
  <c r="H29" i="128"/>
  <c r="D30" i="128"/>
  <c r="E30" i="128"/>
  <c r="G30" i="128"/>
  <c r="H30" i="128"/>
  <c r="D31" i="128"/>
  <c r="E31" i="128"/>
  <c r="G31" i="128"/>
  <c r="H31" i="128"/>
  <c r="D32" i="128"/>
  <c r="E32" i="128"/>
  <c r="G32" i="128"/>
  <c r="H32" i="128"/>
  <c r="D33" i="128"/>
  <c r="E33" i="128"/>
  <c r="G33" i="128"/>
  <c r="H33" i="128"/>
  <c r="D34" i="128"/>
  <c r="E34" i="128"/>
  <c r="G34" i="128"/>
  <c r="H34" i="128"/>
  <c r="D35" i="128"/>
  <c r="E35" i="128"/>
  <c r="G35" i="128"/>
  <c r="H35" i="128"/>
  <c r="D36" i="128"/>
  <c r="E36" i="128"/>
  <c r="G36" i="128"/>
  <c r="H36" i="128"/>
  <c r="D37" i="128"/>
  <c r="E37" i="128"/>
  <c r="G37" i="128"/>
  <c r="H37" i="128"/>
  <c r="D38" i="128"/>
  <c r="E38" i="128"/>
  <c r="G38" i="128"/>
  <c r="H38" i="128"/>
  <c r="D39" i="128"/>
  <c r="E39" i="128"/>
  <c r="G39" i="128"/>
  <c r="H39" i="128"/>
  <c r="D40" i="128"/>
  <c r="E40" i="128"/>
  <c r="G40" i="128"/>
  <c r="H40" i="128"/>
  <c r="D41" i="128"/>
  <c r="E41" i="128"/>
  <c r="G41" i="128"/>
  <c r="H41" i="128"/>
  <c r="D42" i="128"/>
  <c r="E42" i="128"/>
  <c r="G42" i="128"/>
  <c r="H42" i="128"/>
  <c r="D43" i="128"/>
  <c r="E43" i="128"/>
  <c r="G43" i="128"/>
  <c r="H43" i="128"/>
  <c r="D44" i="128"/>
  <c r="E44" i="128"/>
  <c r="G44" i="128"/>
  <c r="H44" i="128"/>
  <c r="D45" i="128"/>
  <c r="E45" i="128"/>
  <c r="G45" i="128"/>
  <c r="H45" i="128"/>
  <c r="D46" i="128"/>
  <c r="E46" i="128"/>
  <c r="G46" i="128"/>
  <c r="H46" i="128"/>
  <c r="D47" i="128"/>
  <c r="E47" i="128"/>
  <c r="G47" i="128"/>
  <c r="H47" i="128"/>
  <c r="D48" i="128"/>
  <c r="E48" i="128"/>
  <c r="G48" i="128"/>
  <c r="H48" i="128"/>
  <c r="D49" i="128"/>
  <c r="E49" i="128"/>
  <c r="G49" i="128"/>
  <c r="H49" i="128"/>
  <c r="D50" i="128"/>
  <c r="E50" i="128"/>
  <c r="G50" i="128"/>
  <c r="H50" i="128"/>
  <c r="D51" i="128"/>
  <c r="E51" i="128"/>
  <c r="G51" i="128"/>
  <c r="H51" i="128"/>
  <c r="D52" i="128"/>
  <c r="E52" i="128"/>
  <c r="G52" i="128"/>
  <c r="H52" i="128"/>
  <c r="D53" i="128"/>
  <c r="E53" i="128"/>
  <c r="G53" i="128"/>
  <c r="H53" i="128"/>
  <c r="C53" i="128"/>
  <c r="C52" i="128"/>
  <c r="C51" i="128"/>
  <c r="C50" i="128"/>
  <c r="C49" i="128"/>
  <c r="C48" i="128"/>
  <c r="C47" i="128"/>
  <c r="C46" i="128"/>
  <c r="C45" i="128"/>
  <c r="C44" i="128"/>
  <c r="C43" i="128"/>
  <c r="C42" i="128"/>
  <c r="C41" i="128"/>
  <c r="C40" i="128"/>
  <c r="C39" i="128"/>
  <c r="C38" i="128"/>
  <c r="C37" i="128"/>
  <c r="C36" i="128"/>
  <c r="C35" i="128"/>
  <c r="C34" i="128"/>
  <c r="C33" i="128"/>
  <c r="C32" i="128"/>
  <c r="C31" i="128"/>
  <c r="C30" i="128"/>
  <c r="C29" i="128"/>
  <c r="C28" i="128"/>
  <c r="C27" i="128"/>
  <c r="C26" i="128"/>
  <c r="C25" i="128"/>
  <c r="C24" i="128"/>
  <c r="C23" i="128"/>
  <c r="C22" i="128"/>
  <c r="C21" i="128"/>
  <c r="C20" i="128"/>
  <c r="C19" i="128"/>
  <c r="C18" i="128"/>
  <c r="C17" i="128"/>
  <c r="C16" i="128"/>
  <c r="C15" i="128"/>
  <c r="C14" i="128"/>
  <c r="C13" i="128"/>
  <c r="C12" i="128"/>
  <c r="C11" i="128"/>
  <c r="D11" i="127"/>
  <c r="E11" i="127"/>
  <c r="G11" i="127"/>
  <c r="H11" i="127"/>
  <c r="D12" i="127"/>
  <c r="E12" i="127"/>
  <c r="G12" i="127"/>
  <c r="H12" i="127"/>
  <c r="D13" i="127"/>
  <c r="E13" i="127"/>
  <c r="G13" i="127"/>
  <c r="H13" i="127"/>
  <c r="D14" i="127"/>
  <c r="E14" i="127"/>
  <c r="G14" i="127"/>
  <c r="H14" i="127"/>
  <c r="D15" i="127"/>
  <c r="E15" i="127"/>
  <c r="G15" i="127"/>
  <c r="H15" i="127"/>
  <c r="D16" i="127"/>
  <c r="E16" i="127"/>
  <c r="G16" i="127"/>
  <c r="H16" i="127"/>
  <c r="D17" i="127"/>
  <c r="E17" i="127"/>
  <c r="G17" i="127"/>
  <c r="H17" i="127"/>
  <c r="D18" i="127"/>
  <c r="E18" i="127"/>
  <c r="G18" i="127"/>
  <c r="H18" i="127"/>
  <c r="D19" i="127"/>
  <c r="E19" i="127"/>
  <c r="G19" i="127"/>
  <c r="H19" i="127"/>
  <c r="D20" i="127"/>
  <c r="E20" i="127"/>
  <c r="G20" i="127"/>
  <c r="H20" i="127"/>
  <c r="D21" i="127"/>
  <c r="E21" i="127"/>
  <c r="G21" i="127"/>
  <c r="H21" i="127"/>
  <c r="D22" i="127"/>
  <c r="E22" i="127"/>
  <c r="G22" i="127"/>
  <c r="H22" i="127"/>
  <c r="D23" i="127"/>
  <c r="E23" i="127"/>
  <c r="G23" i="127"/>
  <c r="H23" i="127"/>
  <c r="D24" i="127"/>
  <c r="E24" i="127"/>
  <c r="G24" i="127"/>
  <c r="H24" i="127"/>
  <c r="D25" i="127"/>
  <c r="E25" i="127"/>
  <c r="G25" i="127"/>
  <c r="H25" i="127"/>
  <c r="D26" i="127"/>
  <c r="E26" i="127"/>
  <c r="G26" i="127"/>
  <c r="H26" i="127"/>
  <c r="D27" i="127"/>
  <c r="E27" i="127"/>
  <c r="G27" i="127"/>
  <c r="H27" i="127"/>
  <c r="D28" i="127"/>
  <c r="E28" i="127"/>
  <c r="G28" i="127"/>
  <c r="H28" i="127"/>
  <c r="D29" i="127"/>
  <c r="E29" i="127"/>
  <c r="G29" i="127"/>
  <c r="H29" i="127"/>
  <c r="D30" i="127"/>
  <c r="E30" i="127"/>
  <c r="G30" i="127"/>
  <c r="H30" i="127"/>
  <c r="D31" i="127"/>
  <c r="E31" i="127"/>
  <c r="G31" i="127"/>
  <c r="H31" i="127"/>
  <c r="D32" i="127"/>
  <c r="E32" i="127"/>
  <c r="G32" i="127"/>
  <c r="H32" i="127"/>
  <c r="D33" i="127"/>
  <c r="E33" i="127"/>
  <c r="G33" i="127"/>
  <c r="H33" i="127"/>
  <c r="D34" i="127"/>
  <c r="E34" i="127"/>
  <c r="G34" i="127"/>
  <c r="H34" i="127"/>
  <c r="D35" i="127"/>
  <c r="E35" i="127"/>
  <c r="G35" i="127"/>
  <c r="H35" i="127"/>
  <c r="D36" i="127"/>
  <c r="E36" i="127"/>
  <c r="G36" i="127"/>
  <c r="H36" i="127"/>
  <c r="D37" i="127"/>
  <c r="E37" i="127"/>
  <c r="G37" i="127"/>
  <c r="H37" i="127"/>
  <c r="D38" i="127"/>
  <c r="E38" i="127"/>
  <c r="G38" i="127"/>
  <c r="H38" i="127"/>
  <c r="D39" i="127"/>
  <c r="E39" i="127"/>
  <c r="G39" i="127"/>
  <c r="H39" i="127"/>
  <c r="D40" i="127"/>
  <c r="E40" i="127"/>
  <c r="G40" i="127"/>
  <c r="H40" i="127"/>
  <c r="D41" i="127"/>
  <c r="E41" i="127"/>
  <c r="G41" i="127"/>
  <c r="H41" i="127"/>
  <c r="D42" i="127"/>
  <c r="E42" i="127"/>
  <c r="G42" i="127"/>
  <c r="H42" i="127"/>
  <c r="D43" i="127"/>
  <c r="E43" i="127"/>
  <c r="G43" i="127"/>
  <c r="H43" i="127"/>
  <c r="D44" i="127"/>
  <c r="E44" i="127"/>
  <c r="G44" i="127"/>
  <c r="H44" i="127"/>
  <c r="D45" i="127"/>
  <c r="E45" i="127"/>
  <c r="G45" i="127"/>
  <c r="H45" i="127"/>
  <c r="D46" i="127"/>
  <c r="E46" i="127"/>
  <c r="G46" i="127"/>
  <c r="H46" i="127"/>
  <c r="D47" i="127"/>
  <c r="E47" i="127"/>
  <c r="G47" i="127"/>
  <c r="H47" i="127"/>
  <c r="D48" i="127"/>
  <c r="E48" i="127"/>
  <c r="G48" i="127"/>
  <c r="H48" i="127"/>
  <c r="D49" i="127"/>
  <c r="E49" i="127"/>
  <c r="G49" i="127"/>
  <c r="H49" i="127"/>
  <c r="D50" i="127"/>
  <c r="E50" i="127"/>
  <c r="G50" i="127"/>
  <c r="H50" i="127"/>
  <c r="D51" i="127"/>
  <c r="E51" i="127"/>
  <c r="G51" i="127"/>
  <c r="H51" i="127"/>
  <c r="D52" i="127"/>
  <c r="E52" i="127"/>
  <c r="G52" i="127"/>
  <c r="H52" i="127"/>
  <c r="D53" i="127"/>
  <c r="E53" i="127"/>
  <c r="G53" i="127"/>
  <c r="H53" i="127"/>
  <c r="C53" i="127"/>
  <c r="C52" i="127"/>
  <c r="C51" i="127"/>
  <c r="C50" i="127"/>
  <c r="C49" i="127"/>
  <c r="C48" i="127"/>
  <c r="C47" i="127"/>
  <c r="C46" i="127"/>
  <c r="C45" i="127"/>
  <c r="C44" i="127"/>
  <c r="C43" i="127"/>
  <c r="C42" i="127"/>
  <c r="C41" i="127"/>
  <c r="C40" i="127"/>
  <c r="C39" i="127"/>
  <c r="C38" i="127"/>
  <c r="C37" i="127"/>
  <c r="C36" i="127"/>
  <c r="C35" i="127"/>
  <c r="C34" i="127"/>
  <c r="C33" i="127"/>
  <c r="C32" i="127"/>
  <c r="C31" i="127"/>
  <c r="C30" i="127"/>
  <c r="C29" i="127"/>
  <c r="C28" i="127"/>
  <c r="C27" i="127"/>
  <c r="C26" i="127"/>
  <c r="C25" i="127"/>
  <c r="C24" i="127"/>
  <c r="C23" i="127"/>
  <c r="C22" i="127"/>
  <c r="C21" i="127"/>
  <c r="C20" i="127"/>
  <c r="C19" i="127"/>
  <c r="C18" i="127"/>
  <c r="C17" i="127"/>
  <c r="C16" i="127"/>
  <c r="C15" i="127"/>
  <c r="C14" i="127"/>
  <c r="C13" i="127"/>
  <c r="C12" i="127"/>
  <c r="C11" i="127"/>
  <c r="D11" i="126"/>
  <c r="E11" i="126"/>
  <c r="G11" i="126"/>
  <c r="H11" i="126"/>
  <c r="D12" i="126"/>
  <c r="E12" i="126"/>
  <c r="G12" i="126"/>
  <c r="H12" i="126"/>
  <c r="D13" i="126"/>
  <c r="E13" i="126"/>
  <c r="G13" i="126"/>
  <c r="H13" i="126"/>
  <c r="D14" i="126"/>
  <c r="E14" i="126"/>
  <c r="G14" i="126"/>
  <c r="H14" i="126"/>
  <c r="D15" i="126"/>
  <c r="E15" i="126"/>
  <c r="G15" i="126"/>
  <c r="H15" i="126"/>
  <c r="D16" i="126"/>
  <c r="E16" i="126"/>
  <c r="G16" i="126"/>
  <c r="H16" i="126"/>
  <c r="D17" i="126"/>
  <c r="E17" i="126"/>
  <c r="G17" i="126"/>
  <c r="H17" i="126"/>
  <c r="D18" i="126"/>
  <c r="E18" i="126"/>
  <c r="G18" i="126"/>
  <c r="H18" i="126"/>
  <c r="D19" i="126"/>
  <c r="E19" i="126"/>
  <c r="G19" i="126"/>
  <c r="H19" i="126"/>
  <c r="D20" i="126"/>
  <c r="E20" i="126"/>
  <c r="G20" i="126"/>
  <c r="H20" i="126"/>
  <c r="D21" i="126"/>
  <c r="E21" i="126"/>
  <c r="G21" i="126"/>
  <c r="H21" i="126"/>
  <c r="D22" i="126"/>
  <c r="E22" i="126"/>
  <c r="G22" i="126"/>
  <c r="H22" i="126"/>
  <c r="D23" i="126"/>
  <c r="E23" i="126"/>
  <c r="G23" i="126"/>
  <c r="H23" i="126"/>
  <c r="D24" i="126"/>
  <c r="E24" i="126"/>
  <c r="G24" i="126"/>
  <c r="H24" i="126"/>
  <c r="D25" i="126"/>
  <c r="E25" i="126"/>
  <c r="G25" i="126"/>
  <c r="H25" i="126"/>
  <c r="D26" i="126"/>
  <c r="E26" i="126"/>
  <c r="G26" i="126"/>
  <c r="H26" i="126"/>
  <c r="D27" i="126"/>
  <c r="E27" i="126"/>
  <c r="G27" i="126"/>
  <c r="H27" i="126"/>
  <c r="D28" i="126"/>
  <c r="E28" i="126"/>
  <c r="G28" i="126"/>
  <c r="H28" i="126"/>
  <c r="D29" i="126"/>
  <c r="E29" i="126"/>
  <c r="G29" i="126"/>
  <c r="H29" i="126"/>
  <c r="D30" i="126"/>
  <c r="E30" i="126"/>
  <c r="G30" i="126"/>
  <c r="H30" i="126"/>
  <c r="D31" i="126"/>
  <c r="E31" i="126"/>
  <c r="G31" i="126"/>
  <c r="H31" i="126"/>
  <c r="D32" i="126"/>
  <c r="E32" i="126"/>
  <c r="G32" i="126"/>
  <c r="H32" i="126"/>
  <c r="D33" i="126"/>
  <c r="E33" i="126"/>
  <c r="G33" i="126"/>
  <c r="H33" i="126"/>
  <c r="D34" i="126"/>
  <c r="E34" i="126"/>
  <c r="G34" i="126"/>
  <c r="H34" i="126"/>
  <c r="D35" i="126"/>
  <c r="E35" i="126"/>
  <c r="G35" i="126"/>
  <c r="H35" i="126"/>
  <c r="D36" i="126"/>
  <c r="E36" i="126"/>
  <c r="G36" i="126"/>
  <c r="H36" i="126"/>
  <c r="D37" i="126"/>
  <c r="E37" i="126"/>
  <c r="G37" i="126"/>
  <c r="H37" i="126"/>
  <c r="D38" i="126"/>
  <c r="E38" i="126"/>
  <c r="G38" i="126"/>
  <c r="H38" i="126"/>
  <c r="D39" i="126"/>
  <c r="E39" i="126"/>
  <c r="G39" i="126"/>
  <c r="H39" i="126"/>
  <c r="D40" i="126"/>
  <c r="E40" i="126"/>
  <c r="G40" i="126"/>
  <c r="H40" i="126"/>
  <c r="D41" i="126"/>
  <c r="E41" i="126"/>
  <c r="G41" i="126"/>
  <c r="H41" i="126"/>
  <c r="D42" i="126"/>
  <c r="E42" i="126"/>
  <c r="G42" i="126"/>
  <c r="H42" i="126"/>
  <c r="D43" i="126"/>
  <c r="E43" i="126"/>
  <c r="G43" i="126"/>
  <c r="H43" i="126"/>
  <c r="D44" i="126"/>
  <c r="E44" i="126"/>
  <c r="G44" i="126"/>
  <c r="H44" i="126"/>
  <c r="D45" i="126"/>
  <c r="E45" i="126"/>
  <c r="G45" i="126"/>
  <c r="H45" i="126"/>
  <c r="D46" i="126"/>
  <c r="E46" i="126"/>
  <c r="G46" i="126"/>
  <c r="H46" i="126"/>
  <c r="D47" i="126"/>
  <c r="E47" i="126"/>
  <c r="G47" i="126"/>
  <c r="H47" i="126"/>
  <c r="D48" i="126"/>
  <c r="E48" i="126"/>
  <c r="G48" i="126"/>
  <c r="H48" i="126"/>
  <c r="D49" i="126"/>
  <c r="E49" i="126"/>
  <c r="G49" i="126"/>
  <c r="H49" i="126"/>
  <c r="D50" i="126"/>
  <c r="E50" i="126"/>
  <c r="G50" i="126"/>
  <c r="H50" i="126"/>
  <c r="D51" i="126"/>
  <c r="E51" i="126"/>
  <c r="G51" i="126"/>
  <c r="H51" i="126"/>
  <c r="D52" i="126"/>
  <c r="E52" i="126"/>
  <c r="G52" i="126"/>
  <c r="H52" i="126"/>
  <c r="D53" i="126"/>
  <c r="E53" i="126"/>
  <c r="G53" i="126"/>
  <c r="H53" i="126"/>
  <c r="C53" i="126"/>
  <c r="C52" i="126"/>
  <c r="C51" i="126"/>
  <c r="C50" i="126"/>
  <c r="C49" i="126"/>
  <c r="C48" i="126"/>
  <c r="C47" i="126"/>
  <c r="C46" i="126"/>
  <c r="C45" i="126"/>
  <c r="C44" i="126"/>
  <c r="C43" i="126"/>
  <c r="C42" i="126"/>
  <c r="C41" i="126"/>
  <c r="C40" i="126"/>
  <c r="C39" i="126"/>
  <c r="C38" i="126"/>
  <c r="C37" i="126"/>
  <c r="C36" i="126"/>
  <c r="C35" i="126"/>
  <c r="C34" i="126"/>
  <c r="C33" i="126"/>
  <c r="C32" i="126"/>
  <c r="C31" i="126"/>
  <c r="C30" i="126"/>
  <c r="C29" i="126"/>
  <c r="C28" i="126"/>
  <c r="C27" i="126"/>
  <c r="C26" i="126"/>
  <c r="C25" i="126"/>
  <c r="C24" i="126"/>
  <c r="C23" i="126"/>
  <c r="C22" i="126"/>
  <c r="C21" i="126"/>
  <c r="C20" i="126"/>
  <c r="C19" i="126"/>
  <c r="C18" i="126"/>
  <c r="C17" i="126"/>
  <c r="C16" i="126"/>
  <c r="C15" i="126"/>
  <c r="C14" i="126"/>
  <c r="C13" i="126"/>
  <c r="C12" i="126"/>
  <c r="C11" i="126"/>
  <c r="D11" i="125"/>
  <c r="E11" i="125"/>
  <c r="G11" i="125"/>
  <c r="H11" i="125"/>
  <c r="D12" i="125"/>
  <c r="E12" i="125"/>
  <c r="G12" i="125"/>
  <c r="H12" i="125"/>
  <c r="D13" i="125"/>
  <c r="E13" i="125"/>
  <c r="G13" i="125"/>
  <c r="H13" i="125"/>
  <c r="D14" i="125"/>
  <c r="E14" i="125"/>
  <c r="G14" i="125"/>
  <c r="H14" i="125"/>
  <c r="D15" i="125"/>
  <c r="E15" i="125"/>
  <c r="G15" i="125"/>
  <c r="H15" i="125"/>
  <c r="D16" i="125"/>
  <c r="E16" i="125"/>
  <c r="G16" i="125"/>
  <c r="H16" i="125"/>
  <c r="D17" i="125"/>
  <c r="E17" i="125"/>
  <c r="G17" i="125"/>
  <c r="H17" i="125"/>
  <c r="D18" i="125"/>
  <c r="E18" i="125"/>
  <c r="G18" i="125"/>
  <c r="H18" i="125"/>
  <c r="D19" i="125"/>
  <c r="E19" i="125"/>
  <c r="G19" i="125"/>
  <c r="H19" i="125"/>
  <c r="D20" i="125"/>
  <c r="E20" i="125"/>
  <c r="G20" i="125"/>
  <c r="H20" i="125"/>
  <c r="D21" i="125"/>
  <c r="E21" i="125"/>
  <c r="G21" i="125"/>
  <c r="H21" i="125"/>
  <c r="D22" i="125"/>
  <c r="E22" i="125"/>
  <c r="G22" i="125"/>
  <c r="H22" i="125"/>
  <c r="D23" i="125"/>
  <c r="E23" i="125"/>
  <c r="G23" i="125"/>
  <c r="H23" i="125"/>
  <c r="D24" i="125"/>
  <c r="E24" i="125"/>
  <c r="G24" i="125"/>
  <c r="H24" i="125"/>
  <c r="D25" i="125"/>
  <c r="E25" i="125"/>
  <c r="G25" i="125"/>
  <c r="H25" i="125"/>
  <c r="D26" i="125"/>
  <c r="E26" i="125"/>
  <c r="G26" i="125"/>
  <c r="H26" i="125"/>
  <c r="D27" i="125"/>
  <c r="E27" i="125"/>
  <c r="G27" i="125"/>
  <c r="H27" i="125"/>
  <c r="D28" i="125"/>
  <c r="E28" i="125"/>
  <c r="G28" i="125"/>
  <c r="H28" i="125"/>
  <c r="D29" i="125"/>
  <c r="E29" i="125"/>
  <c r="G29" i="125"/>
  <c r="H29" i="125"/>
  <c r="D30" i="125"/>
  <c r="E30" i="125"/>
  <c r="G30" i="125"/>
  <c r="H30" i="125"/>
  <c r="D31" i="125"/>
  <c r="E31" i="125"/>
  <c r="G31" i="125"/>
  <c r="H31" i="125"/>
  <c r="D32" i="125"/>
  <c r="E32" i="125"/>
  <c r="G32" i="125"/>
  <c r="H32" i="125"/>
  <c r="D33" i="125"/>
  <c r="E33" i="125"/>
  <c r="G33" i="125"/>
  <c r="H33" i="125"/>
  <c r="D34" i="125"/>
  <c r="E34" i="125"/>
  <c r="G34" i="125"/>
  <c r="H34" i="125"/>
  <c r="D35" i="125"/>
  <c r="E35" i="125"/>
  <c r="G35" i="125"/>
  <c r="H35" i="125"/>
  <c r="D36" i="125"/>
  <c r="E36" i="125"/>
  <c r="G36" i="125"/>
  <c r="H36" i="125"/>
  <c r="D37" i="125"/>
  <c r="E37" i="125"/>
  <c r="G37" i="125"/>
  <c r="H37" i="125"/>
  <c r="D38" i="125"/>
  <c r="E38" i="125"/>
  <c r="G38" i="125"/>
  <c r="H38" i="125"/>
  <c r="D39" i="125"/>
  <c r="E39" i="125"/>
  <c r="G39" i="125"/>
  <c r="H39" i="125"/>
  <c r="D40" i="125"/>
  <c r="E40" i="125"/>
  <c r="G40" i="125"/>
  <c r="H40" i="125"/>
  <c r="D41" i="125"/>
  <c r="E41" i="125"/>
  <c r="G41" i="125"/>
  <c r="H41" i="125"/>
  <c r="D42" i="125"/>
  <c r="E42" i="125"/>
  <c r="G42" i="125"/>
  <c r="H42" i="125"/>
  <c r="D43" i="125"/>
  <c r="E43" i="125"/>
  <c r="G43" i="125"/>
  <c r="H43" i="125"/>
  <c r="D44" i="125"/>
  <c r="E44" i="125"/>
  <c r="G44" i="125"/>
  <c r="H44" i="125"/>
  <c r="D45" i="125"/>
  <c r="E45" i="125"/>
  <c r="G45" i="125"/>
  <c r="H45" i="125"/>
  <c r="D46" i="125"/>
  <c r="E46" i="125"/>
  <c r="G46" i="125"/>
  <c r="H46" i="125"/>
  <c r="D47" i="125"/>
  <c r="E47" i="125"/>
  <c r="G47" i="125"/>
  <c r="H47" i="125"/>
  <c r="D48" i="125"/>
  <c r="E48" i="125"/>
  <c r="G48" i="125"/>
  <c r="H48" i="125"/>
  <c r="D49" i="125"/>
  <c r="E49" i="125"/>
  <c r="G49" i="125"/>
  <c r="H49" i="125"/>
  <c r="D50" i="125"/>
  <c r="E50" i="125"/>
  <c r="G50" i="125"/>
  <c r="H50" i="125"/>
  <c r="D51" i="125"/>
  <c r="E51" i="125"/>
  <c r="G51" i="125"/>
  <c r="H51" i="125"/>
  <c r="D52" i="125"/>
  <c r="E52" i="125"/>
  <c r="G52" i="125"/>
  <c r="H52" i="125"/>
  <c r="D53" i="125"/>
  <c r="E53" i="125"/>
  <c r="G53" i="125"/>
  <c r="H53" i="125"/>
  <c r="C53" i="125"/>
  <c r="C52" i="125"/>
  <c r="C51" i="125"/>
  <c r="C50" i="125"/>
  <c r="C49" i="125"/>
  <c r="C48" i="125"/>
  <c r="C47" i="125"/>
  <c r="C46" i="125"/>
  <c r="C45" i="125"/>
  <c r="C44" i="125"/>
  <c r="C43" i="125"/>
  <c r="C42" i="125"/>
  <c r="C41" i="125"/>
  <c r="C40" i="125"/>
  <c r="C39" i="125"/>
  <c r="C38" i="125"/>
  <c r="C37" i="125"/>
  <c r="C36" i="125"/>
  <c r="C35" i="125"/>
  <c r="C34" i="125"/>
  <c r="C33" i="125"/>
  <c r="C32" i="125"/>
  <c r="C31" i="125"/>
  <c r="C30" i="125"/>
  <c r="C29" i="125"/>
  <c r="C28" i="125"/>
  <c r="C27" i="125"/>
  <c r="C26" i="125"/>
  <c r="C25" i="125"/>
  <c r="C24" i="125"/>
  <c r="C23" i="125"/>
  <c r="C22" i="125"/>
  <c r="C21" i="125"/>
  <c r="C20" i="125"/>
  <c r="C19" i="125"/>
  <c r="C18" i="125"/>
  <c r="C17" i="125"/>
  <c r="C16" i="125"/>
  <c r="C15" i="125"/>
  <c r="C14" i="125"/>
  <c r="C13" i="125"/>
  <c r="C12" i="125"/>
  <c r="C11" i="125"/>
  <c r="D11" i="124"/>
  <c r="E11" i="124"/>
  <c r="G11" i="124"/>
  <c r="H11" i="124"/>
  <c r="D12" i="124"/>
  <c r="E12" i="124"/>
  <c r="G12" i="124"/>
  <c r="H12" i="124"/>
  <c r="D13" i="124"/>
  <c r="E13" i="124"/>
  <c r="G13" i="124"/>
  <c r="H13" i="124"/>
  <c r="D14" i="124"/>
  <c r="E14" i="124"/>
  <c r="G14" i="124"/>
  <c r="H14" i="124"/>
  <c r="D15" i="124"/>
  <c r="E15" i="124"/>
  <c r="G15" i="124"/>
  <c r="H15" i="124"/>
  <c r="D16" i="124"/>
  <c r="E16" i="124"/>
  <c r="G16" i="124"/>
  <c r="H16" i="124"/>
  <c r="D17" i="124"/>
  <c r="E17" i="124"/>
  <c r="G17" i="124"/>
  <c r="H17" i="124"/>
  <c r="D18" i="124"/>
  <c r="E18" i="124"/>
  <c r="G18" i="124"/>
  <c r="H18" i="124"/>
  <c r="D19" i="124"/>
  <c r="E19" i="124"/>
  <c r="G19" i="124"/>
  <c r="H19" i="124"/>
  <c r="D20" i="124"/>
  <c r="E20" i="124"/>
  <c r="G20" i="124"/>
  <c r="H20" i="124"/>
  <c r="D21" i="124"/>
  <c r="E21" i="124"/>
  <c r="G21" i="124"/>
  <c r="H21" i="124"/>
  <c r="D22" i="124"/>
  <c r="E22" i="124"/>
  <c r="G22" i="124"/>
  <c r="H22" i="124"/>
  <c r="D23" i="124"/>
  <c r="E23" i="124"/>
  <c r="G23" i="124"/>
  <c r="H23" i="124"/>
  <c r="D24" i="124"/>
  <c r="E24" i="124"/>
  <c r="G24" i="124"/>
  <c r="H24" i="124"/>
  <c r="D25" i="124"/>
  <c r="E25" i="124"/>
  <c r="G25" i="124"/>
  <c r="H25" i="124"/>
  <c r="D26" i="124"/>
  <c r="E26" i="124"/>
  <c r="G26" i="124"/>
  <c r="H26" i="124"/>
  <c r="D27" i="124"/>
  <c r="E27" i="124"/>
  <c r="G27" i="124"/>
  <c r="H27" i="124"/>
  <c r="D28" i="124"/>
  <c r="E28" i="124"/>
  <c r="G28" i="124"/>
  <c r="H28" i="124"/>
  <c r="D29" i="124"/>
  <c r="E29" i="124"/>
  <c r="G29" i="124"/>
  <c r="H29" i="124"/>
  <c r="D30" i="124"/>
  <c r="E30" i="124"/>
  <c r="G30" i="124"/>
  <c r="H30" i="124"/>
  <c r="D31" i="124"/>
  <c r="E31" i="124"/>
  <c r="G31" i="124"/>
  <c r="H31" i="124"/>
  <c r="D32" i="124"/>
  <c r="E32" i="124"/>
  <c r="G32" i="124"/>
  <c r="H32" i="124"/>
  <c r="D33" i="124"/>
  <c r="E33" i="124"/>
  <c r="G33" i="124"/>
  <c r="H33" i="124"/>
  <c r="D34" i="124"/>
  <c r="E34" i="124"/>
  <c r="G34" i="124"/>
  <c r="H34" i="124"/>
  <c r="D35" i="124"/>
  <c r="E35" i="124"/>
  <c r="G35" i="124"/>
  <c r="H35" i="124"/>
  <c r="D36" i="124"/>
  <c r="E36" i="124"/>
  <c r="G36" i="124"/>
  <c r="H36" i="124"/>
  <c r="D37" i="124"/>
  <c r="E37" i="124"/>
  <c r="G37" i="124"/>
  <c r="H37" i="124"/>
  <c r="D38" i="124"/>
  <c r="E38" i="124"/>
  <c r="G38" i="124"/>
  <c r="H38" i="124"/>
  <c r="D39" i="124"/>
  <c r="E39" i="124"/>
  <c r="G39" i="124"/>
  <c r="H39" i="124"/>
  <c r="D40" i="124"/>
  <c r="E40" i="124"/>
  <c r="G40" i="124"/>
  <c r="H40" i="124"/>
  <c r="D41" i="124"/>
  <c r="E41" i="124"/>
  <c r="G41" i="124"/>
  <c r="H41" i="124"/>
  <c r="D42" i="124"/>
  <c r="E42" i="124"/>
  <c r="G42" i="124"/>
  <c r="H42" i="124"/>
  <c r="D43" i="124"/>
  <c r="E43" i="124"/>
  <c r="G43" i="124"/>
  <c r="H43" i="124"/>
  <c r="D44" i="124"/>
  <c r="E44" i="124"/>
  <c r="G44" i="124"/>
  <c r="H44" i="124"/>
  <c r="D45" i="124"/>
  <c r="E45" i="124"/>
  <c r="G45" i="124"/>
  <c r="H45" i="124"/>
  <c r="D46" i="124"/>
  <c r="E46" i="124"/>
  <c r="G46" i="124"/>
  <c r="H46" i="124"/>
  <c r="D47" i="124"/>
  <c r="E47" i="124"/>
  <c r="G47" i="124"/>
  <c r="H47" i="124"/>
  <c r="D48" i="124"/>
  <c r="E48" i="124"/>
  <c r="G48" i="124"/>
  <c r="H48" i="124"/>
  <c r="D49" i="124"/>
  <c r="E49" i="124"/>
  <c r="G49" i="124"/>
  <c r="H49" i="124"/>
  <c r="D50" i="124"/>
  <c r="E50" i="124"/>
  <c r="G50" i="124"/>
  <c r="H50" i="124"/>
  <c r="D51" i="124"/>
  <c r="E51" i="124"/>
  <c r="G51" i="124"/>
  <c r="H51" i="124"/>
  <c r="D52" i="124"/>
  <c r="E52" i="124"/>
  <c r="G52" i="124"/>
  <c r="H52" i="124"/>
  <c r="D53" i="124"/>
  <c r="E53" i="124"/>
  <c r="G53" i="124"/>
  <c r="H53" i="124"/>
  <c r="C53" i="124"/>
  <c r="C52" i="124"/>
  <c r="C51" i="124"/>
  <c r="C50" i="124"/>
  <c r="C49" i="124"/>
  <c r="C48" i="124"/>
  <c r="C47" i="124"/>
  <c r="C46" i="124"/>
  <c r="C45" i="124"/>
  <c r="C44" i="124"/>
  <c r="C43" i="124"/>
  <c r="C42" i="124"/>
  <c r="C41" i="124"/>
  <c r="C40" i="124"/>
  <c r="C39" i="124"/>
  <c r="C38" i="124"/>
  <c r="C37" i="124"/>
  <c r="C36" i="124"/>
  <c r="C35" i="124"/>
  <c r="C34" i="124"/>
  <c r="C33" i="124"/>
  <c r="C32" i="124"/>
  <c r="C31" i="124"/>
  <c r="C30" i="124"/>
  <c r="C29" i="124"/>
  <c r="C28" i="124"/>
  <c r="C27" i="124"/>
  <c r="C26" i="124"/>
  <c r="C25" i="124"/>
  <c r="C24" i="124"/>
  <c r="C23" i="124"/>
  <c r="C22" i="124"/>
  <c r="C21" i="124"/>
  <c r="C20" i="124"/>
  <c r="C19" i="124"/>
  <c r="C18" i="124"/>
  <c r="C17" i="124"/>
  <c r="C16" i="124"/>
  <c r="C15" i="124"/>
  <c r="C14" i="124"/>
  <c r="C13" i="124"/>
  <c r="C12" i="124"/>
  <c r="C11" i="124"/>
  <c r="D11" i="123"/>
  <c r="E11" i="123"/>
  <c r="G11" i="123"/>
  <c r="H11" i="123"/>
  <c r="D12" i="123"/>
  <c r="E12" i="123"/>
  <c r="G12" i="123"/>
  <c r="H12" i="123"/>
  <c r="D13" i="123"/>
  <c r="E13" i="123"/>
  <c r="G13" i="123"/>
  <c r="H13" i="123"/>
  <c r="D14" i="123"/>
  <c r="E14" i="123"/>
  <c r="G14" i="123"/>
  <c r="H14" i="123"/>
  <c r="D15" i="123"/>
  <c r="E15" i="123"/>
  <c r="G15" i="123"/>
  <c r="H15" i="123"/>
  <c r="D16" i="123"/>
  <c r="E16" i="123"/>
  <c r="G16" i="123"/>
  <c r="H16" i="123"/>
  <c r="D17" i="123"/>
  <c r="E17" i="123"/>
  <c r="G17" i="123"/>
  <c r="H17" i="123"/>
  <c r="D18" i="123"/>
  <c r="E18" i="123"/>
  <c r="G18" i="123"/>
  <c r="H18" i="123"/>
  <c r="D19" i="123"/>
  <c r="E19" i="123"/>
  <c r="G19" i="123"/>
  <c r="H19" i="123"/>
  <c r="D20" i="123"/>
  <c r="E20" i="123"/>
  <c r="G20" i="123"/>
  <c r="H20" i="123"/>
  <c r="D21" i="123"/>
  <c r="E21" i="123"/>
  <c r="G21" i="123"/>
  <c r="H21" i="123"/>
  <c r="D22" i="123"/>
  <c r="E22" i="123"/>
  <c r="G22" i="123"/>
  <c r="H22" i="123"/>
  <c r="D23" i="123"/>
  <c r="E23" i="123"/>
  <c r="G23" i="123"/>
  <c r="H23" i="123"/>
  <c r="D24" i="123"/>
  <c r="E24" i="123"/>
  <c r="G24" i="123"/>
  <c r="H24" i="123"/>
  <c r="D25" i="123"/>
  <c r="E25" i="123"/>
  <c r="G25" i="123"/>
  <c r="H25" i="123"/>
  <c r="D26" i="123"/>
  <c r="E26" i="123"/>
  <c r="G26" i="123"/>
  <c r="H26" i="123"/>
  <c r="D27" i="123"/>
  <c r="E27" i="123"/>
  <c r="G27" i="123"/>
  <c r="H27" i="123"/>
  <c r="D28" i="123"/>
  <c r="E28" i="123"/>
  <c r="G28" i="123"/>
  <c r="H28" i="123"/>
  <c r="D29" i="123"/>
  <c r="E29" i="123"/>
  <c r="G29" i="123"/>
  <c r="H29" i="123"/>
  <c r="D30" i="123"/>
  <c r="E30" i="123"/>
  <c r="G30" i="123"/>
  <c r="H30" i="123"/>
  <c r="D31" i="123"/>
  <c r="E31" i="123"/>
  <c r="G31" i="123"/>
  <c r="H31" i="123"/>
  <c r="D32" i="123"/>
  <c r="E32" i="123"/>
  <c r="G32" i="123"/>
  <c r="H32" i="123"/>
  <c r="D33" i="123"/>
  <c r="E33" i="123"/>
  <c r="G33" i="123"/>
  <c r="H33" i="123"/>
  <c r="D34" i="123"/>
  <c r="E34" i="123"/>
  <c r="G34" i="123"/>
  <c r="H34" i="123"/>
  <c r="D35" i="123"/>
  <c r="E35" i="123"/>
  <c r="G35" i="123"/>
  <c r="H35" i="123"/>
  <c r="D36" i="123"/>
  <c r="E36" i="123"/>
  <c r="G36" i="123"/>
  <c r="H36" i="123"/>
  <c r="D37" i="123"/>
  <c r="E37" i="123"/>
  <c r="G37" i="123"/>
  <c r="H37" i="123"/>
  <c r="D38" i="123"/>
  <c r="E38" i="123"/>
  <c r="G38" i="123"/>
  <c r="H38" i="123"/>
  <c r="D39" i="123"/>
  <c r="E39" i="123"/>
  <c r="G39" i="123"/>
  <c r="H39" i="123"/>
  <c r="D40" i="123"/>
  <c r="E40" i="123"/>
  <c r="G40" i="123"/>
  <c r="H40" i="123"/>
  <c r="D41" i="123"/>
  <c r="E41" i="123"/>
  <c r="G41" i="123"/>
  <c r="H41" i="123"/>
  <c r="D42" i="123"/>
  <c r="E42" i="123"/>
  <c r="G42" i="123"/>
  <c r="H42" i="123"/>
  <c r="D43" i="123"/>
  <c r="E43" i="123"/>
  <c r="G43" i="123"/>
  <c r="H43" i="123"/>
  <c r="D44" i="123"/>
  <c r="E44" i="123"/>
  <c r="G44" i="123"/>
  <c r="H44" i="123"/>
  <c r="D45" i="123"/>
  <c r="E45" i="123"/>
  <c r="G45" i="123"/>
  <c r="H45" i="123"/>
  <c r="D46" i="123"/>
  <c r="E46" i="123"/>
  <c r="G46" i="123"/>
  <c r="H46" i="123"/>
  <c r="D47" i="123"/>
  <c r="E47" i="123"/>
  <c r="G47" i="123"/>
  <c r="H47" i="123"/>
  <c r="D48" i="123"/>
  <c r="E48" i="123"/>
  <c r="G48" i="123"/>
  <c r="H48" i="123"/>
  <c r="D49" i="123"/>
  <c r="E49" i="123"/>
  <c r="G49" i="123"/>
  <c r="H49" i="123"/>
  <c r="D50" i="123"/>
  <c r="E50" i="123"/>
  <c r="G50" i="123"/>
  <c r="H50" i="123"/>
  <c r="D51" i="123"/>
  <c r="E51" i="123"/>
  <c r="G51" i="123"/>
  <c r="H51" i="123"/>
  <c r="D52" i="123"/>
  <c r="E52" i="123"/>
  <c r="G52" i="123"/>
  <c r="H52" i="123"/>
  <c r="D53" i="123"/>
  <c r="E53" i="123"/>
  <c r="G53" i="123"/>
  <c r="H53" i="123"/>
  <c r="C53" i="123"/>
  <c r="C52" i="123"/>
  <c r="C51" i="123"/>
  <c r="C50" i="123"/>
  <c r="C49" i="123"/>
  <c r="C48" i="123"/>
  <c r="C47" i="123"/>
  <c r="C46" i="123"/>
  <c r="C45" i="123"/>
  <c r="C44" i="123"/>
  <c r="C43" i="123"/>
  <c r="C42" i="123"/>
  <c r="C41" i="123"/>
  <c r="C40" i="123"/>
  <c r="C39" i="123"/>
  <c r="C38" i="123"/>
  <c r="C37" i="123"/>
  <c r="C36" i="123"/>
  <c r="C35" i="123"/>
  <c r="C34" i="123"/>
  <c r="C33" i="123"/>
  <c r="C32" i="123"/>
  <c r="C31" i="123"/>
  <c r="C30" i="123"/>
  <c r="C29" i="123"/>
  <c r="C28" i="123"/>
  <c r="C27" i="123"/>
  <c r="C26" i="123"/>
  <c r="C25" i="123"/>
  <c r="C24" i="123"/>
  <c r="C23" i="123"/>
  <c r="C22" i="123"/>
  <c r="C21" i="123"/>
  <c r="C20" i="123"/>
  <c r="C19" i="123"/>
  <c r="C18" i="123"/>
  <c r="C17" i="123"/>
  <c r="C16" i="123"/>
  <c r="C15" i="123"/>
  <c r="C14" i="123"/>
  <c r="C13" i="123"/>
  <c r="C12" i="123"/>
  <c r="C11" i="123"/>
  <c r="D11" i="122"/>
  <c r="E11" i="122"/>
  <c r="G11" i="122"/>
  <c r="H11" i="122"/>
  <c r="D12" i="122"/>
  <c r="E12" i="122"/>
  <c r="G12" i="122"/>
  <c r="H12" i="122"/>
  <c r="D13" i="122"/>
  <c r="E13" i="122"/>
  <c r="G13" i="122"/>
  <c r="H13" i="122"/>
  <c r="D14" i="122"/>
  <c r="E14" i="122"/>
  <c r="G14" i="122"/>
  <c r="H14" i="122"/>
  <c r="D15" i="122"/>
  <c r="E15" i="122"/>
  <c r="G15" i="122"/>
  <c r="H15" i="122"/>
  <c r="D16" i="122"/>
  <c r="E16" i="122"/>
  <c r="G16" i="122"/>
  <c r="H16" i="122"/>
  <c r="D17" i="122"/>
  <c r="E17" i="122"/>
  <c r="G17" i="122"/>
  <c r="H17" i="122"/>
  <c r="D18" i="122"/>
  <c r="E18" i="122"/>
  <c r="G18" i="122"/>
  <c r="H18" i="122"/>
  <c r="D19" i="122"/>
  <c r="E19" i="122"/>
  <c r="G19" i="122"/>
  <c r="H19" i="122"/>
  <c r="D20" i="122"/>
  <c r="E20" i="122"/>
  <c r="G20" i="122"/>
  <c r="H20" i="122"/>
  <c r="D21" i="122"/>
  <c r="E21" i="122"/>
  <c r="G21" i="122"/>
  <c r="H21" i="122"/>
  <c r="D22" i="122"/>
  <c r="E22" i="122"/>
  <c r="G22" i="122"/>
  <c r="H22" i="122"/>
  <c r="D23" i="122"/>
  <c r="E23" i="122"/>
  <c r="G23" i="122"/>
  <c r="H23" i="122"/>
  <c r="D24" i="122"/>
  <c r="E24" i="122"/>
  <c r="G24" i="122"/>
  <c r="H24" i="122"/>
  <c r="D25" i="122"/>
  <c r="E25" i="122"/>
  <c r="G25" i="122"/>
  <c r="H25" i="122"/>
  <c r="D26" i="122"/>
  <c r="E26" i="122"/>
  <c r="G26" i="122"/>
  <c r="H26" i="122"/>
  <c r="D27" i="122"/>
  <c r="E27" i="122"/>
  <c r="G27" i="122"/>
  <c r="H27" i="122"/>
  <c r="D28" i="122"/>
  <c r="E28" i="122"/>
  <c r="G28" i="122"/>
  <c r="H28" i="122"/>
  <c r="D29" i="122"/>
  <c r="E29" i="122"/>
  <c r="G29" i="122"/>
  <c r="H29" i="122"/>
  <c r="D30" i="122"/>
  <c r="E30" i="122"/>
  <c r="G30" i="122"/>
  <c r="H30" i="122"/>
  <c r="D31" i="122"/>
  <c r="E31" i="122"/>
  <c r="G31" i="122"/>
  <c r="H31" i="122"/>
  <c r="D32" i="122"/>
  <c r="E32" i="122"/>
  <c r="G32" i="122"/>
  <c r="H32" i="122"/>
  <c r="D33" i="122"/>
  <c r="E33" i="122"/>
  <c r="G33" i="122"/>
  <c r="H33" i="122"/>
  <c r="D34" i="122"/>
  <c r="E34" i="122"/>
  <c r="G34" i="122"/>
  <c r="H34" i="122"/>
  <c r="D35" i="122"/>
  <c r="E35" i="122"/>
  <c r="G35" i="122"/>
  <c r="H35" i="122"/>
  <c r="D36" i="122"/>
  <c r="E36" i="122"/>
  <c r="G36" i="122"/>
  <c r="H36" i="122"/>
  <c r="D37" i="122"/>
  <c r="E37" i="122"/>
  <c r="G37" i="122"/>
  <c r="H37" i="122"/>
  <c r="D38" i="122"/>
  <c r="E38" i="122"/>
  <c r="G38" i="122"/>
  <c r="H38" i="122"/>
  <c r="D39" i="122"/>
  <c r="E39" i="122"/>
  <c r="G39" i="122"/>
  <c r="H39" i="122"/>
  <c r="D40" i="122"/>
  <c r="E40" i="122"/>
  <c r="G40" i="122"/>
  <c r="H40" i="122"/>
  <c r="D41" i="122"/>
  <c r="E41" i="122"/>
  <c r="G41" i="122"/>
  <c r="H41" i="122"/>
  <c r="D42" i="122"/>
  <c r="E42" i="122"/>
  <c r="G42" i="122"/>
  <c r="H42" i="122"/>
  <c r="D43" i="122"/>
  <c r="E43" i="122"/>
  <c r="G43" i="122"/>
  <c r="H43" i="122"/>
  <c r="D44" i="122"/>
  <c r="E44" i="122"/>
  <c r="G44" i="122"/>
  <c r="H44" i="122"/>
  <c r="D45" i="122"/>
  <c r="E45" i="122"/>
  <c r="G45" i="122"/>
  <c r="H45" i="122"/>
  <c r="D46" i="122"/>
  <c r="E46" i="122"/>
  <c r="G46" i="122"/>
  <c r="H46" i="122"/>
  <c r="D47" i="122"/>
  <c r="E47" i="122"/>
  <c r="G47" i="122"/>
  <c r="H47" i="122"/>
  <c r="D48" i="122"/>
  <c r="E48" i="122"/>
  <c r="G48" i="122"/>
  <c r="H48" i="122"/>
  <c r="D49" i="122"/>
  <c r="E49" i="122"/>
  <c r="G49" i="122"/>
  <c r="H49" i="122"/>
  <c r="D50" i="122"/>
  <c r="E50" i="122"/>
  <c r="G50" i="122"/>
  <c r="H50" i="122"/>
  <c r="D51" i="122"/>
  <c r="E51" i="122"/>
  <c r="G51" i="122"/>
  <c r="H51" i="122"/>
  <c r="D52" i="122"/>
  <c r="E52" i="122"/>
  <c r="G52" i="122"/>
  <c r="H52" i="122"/>
  <c r="D53" i="122"/>
  <c r="E53" i="122"/>
  <c r="G53" i="122"/>
  <c r="H53" i="122"/>
  <c r="C53" i="122"/>
  <c r="C52" i="122"/>
  <c r="C51" i="122"/>
  <c r="C50" i="122"/>
  <c r="C49" i="122"/>
  <c r="C48" i="122"/>
  <c r="C47" i="122"/>
  <c r="C46" i="122"/>
  <c r="C45" i="122"/>
  <c r="C44" i="122"/>
  <c r="C43" i="122"/>
  <c r="C42" i="122"/>
  <c r="C41" i="122"/>
  <c r="C40" i="122"/>
  <c r="C39" i="122"/>
  <c r="C38" i="122"/>
  <c r="C37" i="122"/>
  <c r="C36" i="122"/>
  <c r="C35" i="122"/>
  <c r="C34" i="122"/>
  <c r="C33" i="122"/>
  <c r="C32" i="122"/>
  <c r="C31" i="122"/>
  <c r="C30" i="122"/>
  <c r="C29" i="122"/>
  <c r="C28" i="122"/>
  <c r="C27" i="122"/>
  <c r="C26" i="122"/>
  <c r="C25" i="122"/>
  <c r="C24" i="122"/>
  <c r="C23" i="122"/>
  <c r="C22" i="122"/>
  <c r="C21" i="122"/>
  <c r="C20" i="122"/>
  <c r="C19" i="122"/>
  <c r="C18" i="122"/>
  <c r="C17" i="122"/>
  <c r="C16" i="122"/>
  <c r="C15" i="122"/>
  <c r="C14" i="122"/>
  <c r="C13" i="122"/>
  <c r="C12" i="122"/>
  <c r="C11" i="122"/>
  <c r="D11" i="121"/>
  <c r="E11" i="121"/>
  <c r="G11" i="121"/>
  <c r="H11" i="121"/>
  <c r="D12" i="121"/>
  <c r="E12" i="121"/>
  <c r="G12" i="121"/>
  <c r="H12" i="121"/>
  <c r="D13" i="121"/>
  <c r="E13" i="121"/>
  <c r="G13" i="121"/>
  <c r="H13" i="121"/>
  <c r="D14" i="121"/>
  <c r="E14" i="121"/>
  <c r="G14" i="121"/>
  <c r="H14" i="121"/>
  <c r="D15" i="121"/>
  <c r="E15" i="121"/>
  <c r="G15" i="121"/>
  <c r="H15" i="121"/>
  <c r="D16" i="121"/>
  <c r="E16" i="121"/>
  <c r="G16" i="121"/>
  <c r="H16" i="121"/>
  <c r="D17" i="121"/>
  <c r="E17" i="121"/>
  <c r="G17" i="121"/>
  <c r="H17" i="121"/>
  <c r="D18" i="121"/>
  <c r="E18" i="121"/>
  <c r="G18" i="121"/>
  <c r="H18" i="121"/>
  <c r="D19" i="121"/>
  <c r="E19" i="121"/>
  <c r="G19" i="121"/>
  <c r="H19" i="121"/>
  <c r="D20" i="121"/>
  <c r="E20" i="121"/>
  <c r="G20" i="121"/>
  <c r="H20" i="121"/>
  <c r="D21" i="121"/>
  <c r="E21" i="121"/>
  <c r="G21" i="121"/>
  <c r="H21" i="121"/>
  <c r="D22" i="121"/>
  <c r="E22" i="121"/>
  <c r="G22" i="121"/>
  <c r="H22" i="121"/>
  <c r="D23" i="121"/>
  <c r="E23" i="121"/>
  <c r="G23" i="121"/>
  <c r="H23" i="121"/>
  <c r="D24" i="121"/>
  <c r="E24" i="121"/>
  <c r="G24" i="121"/>
  <c r="H24" i="121"/>
  <c r="D25" i="121"/>
  <c r="E25" i="121"/>
  <c r="G25" i="121"/>
  <c r="H25" i="121"/>
  <c r="D26" i="121"/>
  <c r="E26" i="121"/>
  <c r="G26" i="121"/>
  <c r="H26" i="121"/>
  <c r="D27" i="121"/>
  <c r="E27" i="121"/>
  <c r="G27" i="121"/>
  <c r="H27" i="121"/>
  <c r="D28" i="121"/>
  <c r="E28" i="121"/>
  <c r="G28" i="121"/>
  <c r="H28" i="121"/>
  <c r="D29" i="121"/>
  <c r="E29" i="121"/>
  <c r="G29" i="121"/>
  <c r="H29" i="121"/>
  <c r="D30" i="121"/>
  <c r="E30" i="121"/>
  <c r="G30" i="121"/>
  <c r="H30" i="121"/>
  <c r="D31" i="121"/>
  <c r="E31" i="121"/>
  <c r="G31" i="121"/>
  <c r="H31" i="121"/>
  <c r="D32" i="121"/>
  <c r="E32" i="121"/>
  <c r="G32" i="121"/>
  <c r="H32" i="121"/>
  <c r="D33" i="121"/>
  <c r="E33" i="121"/>
  <c r="G33" i="121"/>
  <c r="H33" i="121"/>
  <c r="D34" i="121"/>
  <c r="E34" i="121"/>
  <c r="G34" i="121"/>
  <c r="H34" i="121"/>
  <c r="D35" i="121"/>
  <c r="E35" i="121"/>
  <c r="G35" i="121"/>
  <c r="H35" i="121"/>
  <c r="D36" i="121"/>
  <c r="E36" i="121"/>
  <c r="G36" i="121"/>
  <c r="H36" i="121"/>
  <c r="D37" i="121"/>
  <c r="E37" i="121"/>
  <c r="G37" i="121"/>
  <c r="H37" i="121"/>
  <c r="D38" i="121"/>
  <c r="E38" i="121"/>
  <c r="G38" i="121"/>
  <c r="H38" i="121"/>
  <c r="D39" i="121"/>
  <c r="E39" i="121"/>
  <c r="G39" i="121"/>
  <c r="H39" i="121"/>
  <c r="D40" i="121"/>
  <c r="E40" i="121"/>
  <c r="G40" i="121"/>
  <c r="H40" i="121"/>
  <c r="D41" i="121"/>
  <c r="E41" i="121"/>
  <c r="G41" i="121"/>
  <c r="H41" i="121"/>
  <c r="D42" i="121"/>
  <c r="E42" i="121"/>
  <c r="G42" i="121"/>
  <c r="H42" i="121"/>
  <c r="D43" i="121"/>
  <c r="E43" i="121"/>
  <c r="G43" i="121"/>
  <c r="H43" i="121"/>
  <c r="D44" i="121"/>
  <c r="E44" i="121"/>
  <c r="G44" i="121"/>
  <c r="H44" i="121"/>
  <c r="D45" i="121"/>
  <c r="E45" i="121"/>
  <c r="G45" i="121"/>
  <c r="H45" i="121"/>
  <c r="D46" i="121"/>
  <c r="E46" i="121"/>
  <c r="G46" i="121"/>
  <c r="H46" i="121"/>
  <c r="D47" i="121"/>
  <c r="E47" i="121"/>
  <c r="G47" i="121"/>
  <c r="H47" i="121"/>
  <c r="D48" i="121"/>
  <c r="E48" i="121"/>
  <c r="G48" i="121"/>
  <c r="H48" i="121"/>
  <c r="D49" i="121"/>
  <c r="E49" i="121"/>
  <c r="G49" i="121"/>
  <c r="H49" i="121"/>
  <c r="D50" i="121"/>
  <c r="E50" i="121"/>
  <c r="G50" i="121"/>
  <c r="H50" i="121"/>
  <c r="D51" i="121"/>
  <c r="E51" i="121"/>
  <c r="G51" i="121"/>
  <c r="H51" i="121"/>
  <c r="D52" i="121"/>
  <c r="E52" i="121"/>
  <c r="G52" i="121"/>
  <c r="H52" i="121"/>
  <c r="D53" i="121"/>
  <c r="E53" i="121"/>
  <c r="G53" i="121"/>
  <c r="H53" i="121"/>
  <c r="C53" i="121"/>
  <c r="C52" i="121"/>
  <c r="C51" i="121"/>
  <c r="C50" i="121"/>
  <c r="C49" i="121"/>
  <c r="C48" i="121"/>
  <c r="C47" i="121"/>
  <c r="C46" i="121"/>
  <c r="C45" i="121"/>
  <c r="C44" i="121"/>
  <c r="C43" i="121"/>
  <c r="C42" i="121"/>
  <c r="C41" i="121"/>
  <c r="C40" i="121"/>
  <c r="C39" i="121"/>
  <c r="C38" i="121"/>
  <c r="C37" i="121"/>
  <c r="C36" i="121"/>
  <c r="C35" i="121"/>
  <c r="C34" i="121"/>
  <c r="C33" i="121"/>
  <c r="C32" i="121"/>
  <c r="C31" i="121"/>
  <c r="C30" i="121"/>
  <c r="C29" i="121"/>
  <c r="C28" i="121"/>
  <c r="C27" i="121"/>
  <c r="C26" i="121"/>
  <c r="C25" i="121"/>
  <c r="C24" i="121"/>
  <c r="C23" i="121"/>
  <c r="C22" i="121"/>
  <c r="C21" i="121"/>
  <c r="C20" i="121"/>
  <c r="C19" i="121"/>
  <c r="C18" i="121"/>
  <c r="C17" i="121"/>
  <c r="C16" i="121"/>
  <c r="C15" i="121"/>
  <c r="C14" i="121"/>
  <c r="C13" i="121"/>
  <c r="C12" i="121"/>
  <c r="C11" i="121"/>
  <c r="D11" i="120"/>
  <c r="E11" i="120"/>
  <c r="G11" i="120"/>
  <c r="H11" i="120"/>
  <c r="D12" i="120"/>
  <c r="E12" i="120"/>
  <c r="G12" i="120"/>
  <c r="H12" i="120"/>
  <c r="D13" i="120"/>
  <c r="E13" i="120"/>
  <c r="G13" i="120"/>
  <c r="H13" i="120"/>
  <c r="D14" i="120"/>
  <c r="E14" i="120"/>
  <c r="G14" i="120"/>
  <c r="H14" i="120"/>
  <c r="D15" i="120"/>
  <c r="E15" i="120"/>
  <c r="G15" i="120"/>
  <c r="H15" i="120"/>
  <c r="D16" i="120"/>
  <c r="E16" i="120"/>
  <c r="G16" i="120"/>
  <c r="H16" i="120"/>
  <c r="D17" i="120"/>
  <c r="E17" i="120"/>
  <c r="G17" i="120"/>
  <c r="H17" i="120"/>
  <c r="D18" i="120"/>
  <c r="E18" i="120"/>
  <c r="G18" i="120"/>
  <c r="H18" i="120"/>
  <c r="D19" i="120"/>
  <c r="E19" i="120"/>
  <c r="G19" i="120"/>
  <c r="H19" i="120"/>
  <c r="D20" i="120"/>
  <c r="E20" i="120"/>
  <c r="G20" i="120"/>
  <c r="H20" i="120"/>
  <c r="D21" i="120"/>
  <c r="E21" i="120"/>
  <c r="G21" i="120"/>
  <c r="H21" i="120"/>
  <c r="D22" i="120"/>
  <c r="E22" i="120"/>
  <c r="G22" i="120"/>
  <c r="H22" i="120"/>
  <c r="D23" i="120"/>
  <c r="E23" i="120"/>
  <c r="G23" i="120"/>
  <c r="H23" i="120"/>
  <c r="D24" i="120"/>
  <c r="E24" i="120"/>
  <c r="G24" i="120"/>
  <c r="H24" i="120"/>
  <c r="D25" i="120"/>
  <c r="E25" i="120"/>
  <c r="G25" i="120"/>
  <c r="H25" i="120"/>
  <c r="D26" i="120"/>
  <c r="E26" i="120"/>
  <c r="G26" i="120"/>
  <c r="H26" i="120"/>
  <c r="D27" i="120"/>
  <c r="E27" i="120"/>
  <c r="G27" i="120"/>
  <c r="H27" i="120"/>
  <c r="D28" i="120"/>
  <c r="E28" i="120"/>
  <c r="G28" i="120"/>
  <c r="H28" i="120"/>
  <c r="D29" i="120"/>
  <c r="E29" i="120"/>
  <c r="G29" i="120"/>
  <c r="H29" i="120"/>
  <c r="D30" i="120"/>
  <c r="E30" i="120"/>
  <c r="G30" i="120"/>
  <c r="H30" i="120"/>
  <c r="D31" i="120"/>
  <c r="E31" i="120"/>
  <c r="G31" i="120"/>
  <c r="H31" i="120"/>
  <c r="D32" i="120"/>
  <c r="E32" i="120"/>
  <c r="G32" i="120"/>
  <c r="H32" i="120"/>
  <c r="D33" i="120"/>
  <c r="E33" i="120"/>
  <c r="G33" i="120"/>
  <c r="H33" i="120"/>
  <c r="D34" i="120"/>
  <c r="E34" i="120"/>
  <c r="G34" i="120"/>
  <c r="H34" i="120"/>
  <c r="D35" i="120"/>
  <c r="E35" i="120"/>
  <c r="G35" i="120"/>
  <c r="H35" i="120"/>
  <c r="D36" i="120"/>
  <c r="E36" i="120"/>
  <c r="G36" i="120"/>
  <c r="H36" i="120"/>
  <c r="D37" i="120"/>
  <c r="E37" i="120"/>
  <c r="G37" i="120"/>
  <c r="H37" i="120"/>
  <c r="D38" i="120"/>
  <c r="E38" i="120"/>
  <c r="G38" i="120"/>
  <c r="H38" i="120"/>
  <c r="D39" i="120"/>
  <c r="E39" i="120"/>
  <c r="G39" i="120"/>
  <c r="H39" i="120"/>
  <c r="D40" i="120"/>
  <c r="E40" i="120"/>
  <c r="G40" i="120"/>
  <c r="H40" i="120"/>
  <c r="D41" i="120"/>
  <c r="E41" i="120"/>
  <c r="G41" i="120"/>
  <c r="H41" i="120"/>
  <c r="D42" i="120"/>
  <c r="E42" i="120"/>
  <c r="G42" i="120"/>
  <c r="H42" i="120"/>
  <c r="D43" i="120"/>
  <c r="E43" i="120"/>
  <c r="G43" i="120"/>
  <c r="H43" i="120"/>
  <c r="D44" i="120"/>
  <c r="E44" i="120"/>
  <c r="G44" i="120"/>
  <c r="H44" i="120"/>
  <c r="D45" i="120"/>
  <c r="E45" i="120"/>
  <c r="G45" i="120"/>
  <c r="H45" i="120"/>
  <c r="D46" i="120"/>
  <c r="E46" i="120"/>
  <c r="G46" i="120"/>
  <c r="H46" i="120"/>
  <c r="D47" i="120"/>
  <c r="E47" i="120"/>
  <c r="G47" i="120"/>
  <c r="H47" i="120"/>
  <c r="D48" i="120"/>
  <c r="E48" i="120"/>
  <c r="G48" i="120"/>
  <c r="H48" i="120"/>
  <c r="D49" i="120"/>
  <c r="E49" i="120"/>
  <c r="G49" i="120"/>
  <c r="H49" i="120"/>
  <c r="D50" i="120"/>
  <c r="E50" i="120"/>
  <c r="G50" i="120"/>
  <c r="H50" i="120"/>
  <c r="D51" i="120"/>
  <c r="E51" i="120"/>
  <c r="G51" i="120"/>
  <c r="H51" i="120"/>
  <c r="D52" i="120"/>
  <c r="E52" i="120"/>
  <c r="G52" i="120"/>
  <c r="H52" i="120"/>
  <c r="D53" i="120"/>
  <c r="E53" i="120"/>
  <c r="G53" i="120"/>
  <c r="H53" i="120"/>
  <c r="C53" i="120"/>
  <c r="C52" i="120"/>
  <c r="C51" i="120"/>
  <c r="C50" i="120"/>
  <c r="C49" i="120"/>
  <c r="C48" i="120"/>
  <c r="C47" i="120"/>
  <c r="C46" i="120"/>
  <c r="C45" i="120"/>
  <c r="C44" i="120"/>
  <c r="C43" i="120"/>
  <c r="C42" i="120"/>
  <c r="C41" i="120"/>
  <c r="C40" i="120"/>
  <c r="C39" i="120"/>
  <c r="C38" i="120"/>
  <c r="C37" i="120"/>
  <c r="C36" i="120"/>
  <c r="C35" i="120"/>
  <c r="C34" i="120"/>
  <c r="C33" i="120"/>
  <c r="C32" i="120"/>
  <c r="C31" i="120"/>
  <c r="C30" i="120"/>
  <c r="C29" i="120"/>
  <c r="C28" i="120"/>
  <c r="C27" i="120"/>
  <c r="C26" i="120"/>
  <c r="C25" i="120"/>
  <c r="C24" i="120"/>
  <c r="C23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H54" i="135" l="1"/>
  <c r="D54" i="135"/>
  <c r="D58" i="135" s="1"/>
  <c r="E54" i="135"/>
  <c r="E58" i="135" s="1"/>
  <c r="C54" i="135"/>
  <c r="C58" i="135" s="1"/>
  <c r="H58" i="135"/>
  <c r="K46" i="135"/>
  <c r="J57" i="135"/>
  <c r="F54" i="135"/>
  <c r="J18" i="135"/>
  <c r="K50" i="135"/>
  <c r="K53" i="135"/>
  <c r="I54" i="135"/>
  <c r="K35" i="135"/>
  <c r="G54" i="135"/>
  <c r="K54" i="135" s="1"/>
  <c r="K44" i="135"/>
  <c r="K18" i="135"/>
  <c r="L57" i="134"/>
  <c r="L56" i="134"/>
  <c r="L55" i="134"/>
  <c r="L54" i="134"/>
  <c r="L53" i="134"/>
  <c r="L52" i="134"/>
  <c r="L56" i="38"/>
  <c r="L55" i="38"/>
  <c r="L54" i="38"/>
  <c r="L53" i="38"/>
  <c r="L52" i="38"/>
  <c r="L51" i="38"/>
  <c r="L57" i="38" s="1"/>
  <c r="L43" i="134"/>
  <c r="L43" i="38"/>
  <c r="L47" i="38"/>
  <c r="L45" i="38" s="1"/>
  <c r="L48" i="134"/>
  <c r="L45" i="134" l="1"/>
  <c r="L58" i="134"/>
  <c r="J54" i="135"/>
  <c r="I58" i="135"/>
  <c r="F58" i="135"/>
  <c r="G58" i="135"/>
  <c r="K58" i="135" s="1"/>
  <c r="F11" i="54"/>
  <c r="F12" i="54"/>
  <c r="F11" i="98" s="1"/>
  <c r="F13" i="54"/>
  <c r="F11" i="99" s="1"/>
  <c r="F14" i="54"/>
  <c r="F11" i="100" s="1"/>
  <c r="F15" i="54"/>
  <c r="F16" i="54"/>
  <c r="F11" i="102" s="1"/>
  <c r="F17" i="54"/>
  <c r="F11" i="103" s="1"/>
  <c r="F18" i="54"/>
  <c r="F11" i="104" s="1"/>
  <c r="F19" i="54"/>
  <c r="F20" i="54"/>
  <c r="F11" i="106" s="1"/>
  <c r="F21" i="54"/>
  <c r="F11" i="107" s="1"/>
  <c r="F22" i="54"/>
  <c r="F11" i="108" s="1"/>
  <c r="F23" i="54"/>
  <c r="F24" i="54"/>
  <c r="F11" i="110" s="1"/>
  <c r="F25" i="54"/>
  <c r="F11" i="111" s="1"/>
  <c r="F26" i="54"/>
  <c r="F11" i="112" s="1"/>
  <c r="F27" i="54"/>
  <c r="F28" i="54"/>
  <c r="F11" i="114" s="1"/>
  <c r="F29" i="54"/>
  <c r="F11" i="115" s="1"/>
  <c r="F30" i="54"/>
  <c r="F11" i="116" s="1"/>
  <c r="F31" i="54"/>
  <c r="F32" i="54"/>
  <c r="F11" i="118" s="1"/>
  <c r="F33" i="54"/>
  <c r="F11" i="119" s="1"/>
  <c r="F35" i="54"/>
  <c r="F11" i="121" s="1"/>
  <c r="F36" i="54"/>
  <c r="F11" i="122" s="1"/>
  <c r="F37" i="54"/>
  <c r="F11" i="123" s="1"/>
  <c r="F38" i="54"/>
  <c r="F11" i="124" s="1"/>
  <c r="F39" i="54"/>
  <c r="F11" i="125" s="1"/>
  <c r="F40" i="54"/>
  <c r="F11" i="126" s="1"/>
  <c r="F41" i="54"/>
  <c r="F11" i="127" s="1"/>
  <c r="F42" i="54"/>
  <c r="F11" i="128" s="1"/>
  <c r="F43" i="54"/>
  <c r="F11" i="129" s="1"/>
  <c r="F44" i="54"/>
  <c r="F11" i="130" s="1"/>
  <c r="F45" i="54"/>
  <c r="F11" i="131" s="1"/>
  <c r="F46" i="54"/>
  <c r="F11" i="132" s="1"/>
  <c r="F34" i="54"/>
  <c r="F11" i="120" s="1"/>
  <c r="D11" i="119"/>
  <c r="E11" i="119"/>
  <c r="G11" i="119"/>
  <c r="H11" i="119"/>
  <c r="D12" i="119"/>
  <c r="E12" i="119"/>
  <c r="G12" i="119"/>
  <c r="H12" i="119"/>
  <c r="D13" i="119"/>
  <c r="E13" i="119"/>
  <c r="G13" i="119"/>
  <c r="H13" i="119"/>
  <c r="D14" i="119"/>
  <c r="E14" i="119"/>
  <c r="G14" i="119"/>
  <c r="H14" i="119"/>
  <c r="D15" i="119"/>
  <c r="E15" i="119"/>
  <c r="G15" i="119"/>
  <c r="H15" i="119"/>
  <c r="D16" i="119"/>
  <c r="E16" i="119"/>
  <c r="G16" i="119"/>
  <c r="H16" i="119"/>
  <c r="D17" i="119"/>
  <c r="E17" i="119"/>
  <c r="G17" i="119"/>
  <c r="H17" i="119"/>
  <c r="D18" i="119"/>
  <c r="E18" i="119"/>
  <c r="G18" i="119"/>
  <c r="H18" i="119"/>
  <c r="D19" i="119"/>
  <c r="E19" i="119"/>
  <c r="G19" i="119"/>
  <c r="H19" i="119"/>
  <c r="D20" i="119"/>
  <c r="E20" i="119"/>
  <c r="G20" i="119"/>
  <c r="H20" i="119"/>
  <c r="D21" i="119"/>
  <c r="E21" i="119"/>
  <c r="G21" i="119"/>
  <c r="H21" i="119"/>
  <c r="D22" i="119"/>
  <c r="E22" i="119"/>
  <c r="G22" i="119"/>
  <c r="H22" i="119"/>
  <c r="D23" i="119"/>
  <c r="E23" i="119"/>
  <c r="G23" i="119"/>
  <c r="H23" i="119"/>
  <c r="D24" i="119"/>
  <c r="E24" i="119"/>
  <c r="G24" i="119"/>
  <c r="H24" i="119"/>
  <c r="D25" i="119"/>
  <c r="E25" i="119"/>
  <c r="G25" i="119"/>
  <c r="H25" i="119"/>
  <c r="D26" i="119"/>
  <c r="E26" i="119"/>
  <c r="G26" i="119"/>
  <c r="H26" i="119"/>
  <c r="D27" i="119"/>
  <c r="E27" i="119"/>
  <c r="G27" i="119"/>
  <c r="H27" i="119"/>
  <c r="D28" i="119"/>
  <c r="E28" i="119"/>
  <c r="G28" i="119"/>
  <c r="H28" i="119"/>
  <c r="D29" i="119"/>
  <c r="E29" i="119"/>
  <c r="G29" i="119"/>
  <c r="H29" i="119"/>
  <c r="D30" i="119"/>
  <c r="E30" i="119"/>
  <c r="G30" i="119"/>
  <c r="H30" i="119"/>
  <c r="D31" i="119"/>
  <c r="E31" i="119"/>
  <c r="G31" i="119"/>
  <c r="H31" i="119"/>
  <c r="D32" i="119"/>
  <c r="E32" i="119"/>
  <c r="G32" i="119"/>
  <c r="H32" i="119"/>
  <c r="D33" i="119"/>
  <c r="E33" i="119"/>
  <c r="G33" i="119"/>
  <c r="H33" i="119"/>
  <c r="D34" i="119"/>
  <c r="E34" i="119"/>
  <c r="G34" i="119"/>
  <c r="H34" i="119"/>
  <c r="D35" i="119"/>
  <c r="E35" i="119"/>
  <c r="G35" i="119"/>
  <c r="H35" i="119"/>
  <c r="D36" i="119"/>
  <c r="E36" i="119"/>
  <c r="G36" i="119"/>
  <c r="H36" i="119"/>
  <c r="D37" i="119"/>
  <c r="E37" i="119"/>
  <c r="G37" i="119"/>
  <c r="H37" i="119"/>
  <c r="D38" i="119"/>
  <c r="E38" i="119"/>
  <c r="G38" i="119"/>
  <c r="H38" i="119"/>
  <c r="D39" i="119"/>
  <c r="E39" i="119"/>
  <c r="G39" i="119"/>
  <c r="H39" i="119"/>
  <c r="D40" i="119"/>
  <c r="E40" i="119"/>
  <c r="G40" i="119"/>
  <c r="H40" i="119"/>
  <c r="D41" i="119"/>
  <c r="E41" i="119"/>
  <c r="G41" i="119"/>
  <c r="H41" i="119"/>
  <c r="D42" i="119"/>
  <c r="E42" i="119"/>
  <c r="G42" i="119"/>
  <c r="H42" i="119"/>
  <c r="D43" i="119"/>
  <c r="E43" i="119"/>
  <c r="G43" i="119"/>
  <c r="H43" i="119"/>
  <c r="D44" i="119"/>
  <c r="E44" i="119"/>
  <c r="G44" i="119"/>
  <c r="H44" i="119"/>
  <c r="D45" i="119"/>
  <c r="E45" i="119"/>
  <c r="G45" i="119"/>
  <c r="H45" i="119"/>
  <c r="D46" i="119"/>
  <c r="E46" i="119"/>
  <c r="G46" i="119"/>
  <c r="H46" i="119"/>
  <c r="D47" i="119"/>
  <c r="E47" i="119"/>
  <c r="G47" i="119"/>
  <c r="H47" i="119"/>
  <c r="D48" i="119"/>
  <c r="E48" i="119"/>
  <c r="G48" i="119"/>
  <c r="H48" i="119"/>
  <c r="D49" i="119"/>
  <c r="E49" i="119"/>
  <c r="G49" i="119"/>
  <c r="H49" i="119"/>
  <c r="D50" i="119"/>
  <c r="E50" i="119"/>
  <c r="G50" i="119"/>
  <c r="H50" i="119"/>
  <c r="D51" i="119"/>
  <c r="E51" i="119"/>
  <c r="G51" i="119"/>
  <c r="H51" i="119"/>
  <c r="D52" i="119"/>
  <c r="E52" i="119"/>
  <c r="G52" i="119"/>
  <c r="H52" i="119"/>
  <c r="D53" i="119"/>
  <c r="E53" i="119"/>
  <c r="G53" i="119"/>
  <c r="H53" i="119"/>
  <c r="C53" i="119"/>
  <c r="C52" i="119"/>
  <c r="C51" i="119"/>
  <c r="C50" i="119"/>
  <c r="C49" i="119"/>
  <c r="C48" i="119"/>
  <c r="C47" i="119"/>
  <c r="C46" i="119"/>
  <c r="C45" i="119"/>
  <c r="C44" i="119"/>
  <c r="C43" i="119"/>
  <c r="C42" i="119"/>
  <c r="C41" i="119"/>
  <c r="C40" i="119"/>
  <c r="C39" i="119"/>
  <c r="C38" i="119"/>
  <c r="C37" i="119"/>
  <c r="C36" i="119"/>
  <c r="C35" i="119"/>
  <c r="C34" i="119"/>
  <c r="C33" i="119"/>
  <c r="C32" i="119"/>
  <c r="C31" i="119"/>
  <c r="C30" i="119"/>
  <c r="C29" i="119"/>
  <c r="C28" i="119"/>
  <c r="C27" i="119"/>
  <c r="C26" i="119"/>
  <c r="C25" i="119"/>
  <c r="C24" i="119"/>
  <c r="C23" i="119"/>
  <c r="C22" i="119"/>
  <c r="C21" i="119"/>
  <c r="C20" i="119"/>
  <c r="C19" i="119"/>
  <c r="C18" i="119"/>
  <c r="C17" i="119"/>
  <c r="C16" i="119"/>
  <c r="C15" i="119"/>
  <c r="C14" i="119"/>
  <c r="C13" i="119"/>
  <c r="C12" i="119"/>
  <c r="C11" i="119"/>
  <c r="D11" i="118"/>
  <c r="E11" i="118"/>
  <c r="G11" i="118"/>
  <c r="H11" i="118"/>
  <c r="D12" i="118"/>
  <c r="E12" i="118"/>
  <c r="G12" i="118"/>
  <c r="H12" i="118"/>
  <c r="D13" i="118"/>
  <c r="E13" i="118"/>
  <c r="G13" i="118"/>
  <c r="H13" i="118"/>
  <c r="D14" i="118"/>
  <c r="E14" i="118"/>
  <c r="G14" i="118"/>
  <c r="H14" i="118"/>
  <c r="D15" i="118"/>
  <c r="E15" i="118"/>
  <c r="G15" i="118"/>
  <c r="H15" i="118"/>
  <c r="D16" i="118"/>
  <c r="E16" i="118"/>
  <c r="G16" i="118"/>
  <c r="H16" i="118"/>
  <c r="D17" i="118"/>
  <c r="E17" i="118"/>
  <c r="G17" i="118"/>
  <c r="H17" i="118"/>
  <c r="D18" i="118"/>
  <c r="E18" i="118"/>
  <c r="G18" i="118"/>
  <c r="H18" i="118"/>
  <c r="D19" i="118"/>
  <c r="E19" i="118"/>
  <c r="G19" i="118"/>
  <c r="H19" i="118"/>
  <c r="D20" i="118"/>
  <c r="E20" i="118"/>
  <c r="G20" i="118"/>
  <c r="H20" i="118"/>
  <c r="D21" i="118"/>
  <c r="E21" i="118"/>
  <c r="G21" i="118"/>
  <c r="H21" i="118"/>
  <c r="D22" i="118"/>
  <c r="E22" i="118"/>
  <c r="G22" i="118"/>
  <c r="H22" i="118"/>
  <c r="D23" i="118"/>
  <c r="E23" i="118"/>
  <c r="G23" i="118"/>
  <c r="H23" i="118"/>
  <c r="D24" i="118"/>
  <c r="E24" i="118"/>
  <c r="G24" i="118"/>
  <c r="H24" i="118"/>
  <c r="D25" i="118"/>
  <c r="E25" i="118"/>
  <c r="G25" i="118"/>
  <c r="H25" i="118"/>
  <c r="D26" i="118"/>
  <c r="E26" i="118"/>
  <c r="G26" i="118"/>
  <c r="H26" i="118"/>
  <c r="D27" i="118"/>
  <c r="E27" i="118"/>
  <c r="G27" i="118"/>
  <c r="H27" i="118"/>
  <c r="D28" i="118"/>
  <c r="E28" i="118"/>
  <c r="G28" i="118"/>
  <c r="H28" i="118"/>
  <c r="D29" i="118"/>
  <c r="E29" i="118"/>
  <c r="G29" i="118"/>
  <c r="H29" i="118"/>
  <c r="D30" i="118"/>
  <c r="E30" i="118"/>
  <c r="G30" i="118"/>
  <c r="H30" i="118"/>
  <c r="D31" i="118"/>
  <c r="E31" i="118"/>
  <c r="G31" i="118"/>
  <c r="H31" i="118"/>
  <c r="D32" i="118"/>
  <c r="E32" i="118"/>
  <c r="G32" i="118"/>
  <c r="H32" i="118"/>
  <c r="D33" i="118"/>
  <c r="E33" i="118"/>
  <c r="G33" i="118"/>
  <c r="H33" i="118"/>
  <c r="D34" i="118"/>
  <c r="E34" i="118"/>
  <c r="G34" i="118"/>
  <c r="H34" i="118"/>
  <c r="D35" i="118"/>
  <c r="E35" i="118"/>
  <c r="G35" i="118"/>
  <c r="H35" i="118"/>
  <c r="D36" i="118"/>
  <c r="E36" i="118"/>
  <c r="G36" i="118"/>
  <c r="H36" i="118"/>
  <c r="D37" i="118"/>
  <c r="E37" i="118"/>
  <c r="G37" i="118"/>
  <c r="H37" i="118"/>
  <c r="D38" i="118"/>
  <c r="E38" i="118"/>
  <c r="G38" i="118"/>
  <c r="H38" i="118"/>
  <c r="D39" i="118"/>
  <c r="E39" i="118"/>
  <c r="G39" i="118"/>
  <c r="H39" i="118"/>
  <c r="D40" i="118"/>
  <c r="E40" i="118"/>
  <c r="G40" i="118"/>
  <c r="H40" i="118"/>
  <c r="D41" i="118"/>
  <c r="E41" i="118"/>
  <c r="G41" i="118"/>
  <c r="H41" i="118"/>
  <c r="D42" i="118"/>
  <c r="E42" i="118"/>
  <c r="G42" i="118"/>
  <c r="H42" i="118"/>
  <c r="D43" i="118"/>
  <c r="E43" i="118"/>
  <c r="G43" i="118"/>
  <c r="H43" i="118"/>
  <c r="D44" i="118"/>
  <c r="E44" i="118"/>
  <c r="G44" i="118"/>
  <c r="H44" i="118"/>
  <c r="D45" i="118"/>
  <c r="E45" i="118"/>
  <c r="G45" i="118"/>
  <c r="H45" i="118"/>
  <c r="D46" i="118"/>
  <c r="E46" i="118"/>
  <c r="G46" i="118"/>
  <c r="H46" i="118"/>
  <c r="D47" i="118"/>
  <c r="E47" i="118"/>
  <c r="G47" i="118"/>
  <c r="H47" i="118"/>
  <c r="D48" i="118"/>
  <c r="E48" i="118"/>
  <c r="G48" i="118"/>
  <c r="H48" i="118"/>
  <c r="D49" i="118"/>
  <c r="E49" i="118"/>
  <c r="G49" i="118"/>
  <c r="H49" i="118"/>
  <c r="D50" i="118"/>
  <c r="E50" i="118"/>
  <c r="G50" i="118"/>
  <c r="H50" i="118"/>
  <c r="D51" i="118"/>
  <c r="E51" i="118"/>
  <c r="G51" i="118"/>
  <c r="H51" i="118"/>
  <c r="D52" i="118"/>
  <c r="E52" i="118"/>
  <c r="G52" i="118"/>
  <c r="H52" i="118"/>
  <c r="D53" i="118"/>
  <c r="E53" i="118"/>
  <c r="G53" i="118"/>
  <c r="H53" i="118"/>
  <c r="C53" i="118"/>
  <c r="C52" i="118"/>
  <c r="C51" i="118"/>
  <c r="C50" i="118"/>
  <c r="C49" i="118"/>
  <c r="C48" i="118"/>
  <c r="C47" i="118"/>
  <c r="C46" i="118"/>
  <c r="C45" i="118"/>
  <c r="C44" i="118"/>
  <c r="C43" i="118"/>
  <c r="C42" i="118"/>
  <c r="C41" i="118"/>
  <c r="C40" i="118"/>
  <c r="C39" i="118"/>
  <c r="C38" i="118"/>
  <c r="C37" i="118"/>
  <c r="C36" i="118"/>
  <c r="C35" i="118"/>
  <c r="C34" i="118"/>
  <c r="C33" i="118"/>
  <c r="C32" i="118"/>
  <c r="C31" i="118"/>
  <c r="C30" i="118"/>
  <c r="C29" i="118"/>
  <c r="C28" i="118"/>
  <c r="C27" i="118"/>
  <c r="C26" i="118"/>
  <c r="C25" i="118"/>
  <c r="C24" i="118"/>
  <c r="C23" i="118"/>
  <c r="C22" i="118"/>
  <c r="C21" i="118"/>
  <c r="C20" i="118"/>
  <c r="C19" i="118"/>
  <c r="C18" i="118"/>
  <c r="C17" i="118"/>
  <c r="C16" i="118"/>
  <c r="C15" i="118"/>
  <c r="C14" i="118"/>
  <c r="C13" i="118"/>
  <c r="C12" i="118"/>
  <c r="C11" i="118"/>
  <c r="C11" i="117"/>
  <c r="D11" i="117"/>
  <c r="E11" i="117"/>
  <c r="F11" i="117"/>
  <c r="G11" i="117"/>
  <c r="H11" i="117"/>
  <c r="D12" i="117"/>
  <c r="E12" i="117"/>
  <c r="G12" i="117"/>
  <c r="H12" i="117"/>
  <c r="D13" i="117"/>
  <c r="E13" i="117"/>
  <c r="G13" i="117"/>
  <c r="H13" i="117"/>
  <c r="D14" i="117"/>
  <c r="E14" i="117"/>
  <c r="G14" i="117"/>
  <c r="H14" i="117"/>
  <c r="D15" i="117"/>
  <c r="E15" i="117"/>
  <c r="G15" i="117"/>
  <c r="H15" i="117"/>
  <c r="D16" i="117"/>
  <c r="E16" i="117"/>
  <c r="G16" i="117"/>
  <c r="H16" i="117"/>
  <c r="D17" i="117"/>
  <c r="E17" i="117"/>
  <c r="G17" i="117"/>
  <c r="H17" i="117"/>
  <c r="D18" i="117"/>
  <c r="E18" i="117"/>
  <c r="G18" i="117"/>
  <c r="H18" i="117"/>
  <c r="D19" i="117"/>
  <c r="E19" i="117"/>
  <c r="G19" i="117"/>
  <c r="H19" i="117"/>
  <c r="D20" i="117"/>
  <c r="E20" i="117"/>
  <c r="G20" i="117"/>
  <c r="H20" i="117"/>
  <c r="D21" i="117"/>
  <c r="E21" i="117"/>
  <c r="G21" i="117"/>
  <c r="H21" i="117"/>
  <c r="D22" i="117"/>
  <c r="E22" i="117"/>
  <c r="G22" i="117"/>
  <c r="H22" i="117"/>
  <c r="D23" i="117"/>
  <c r="E23" i="117"/>
  <c r="G23" i="117"/>
  <c r="H23" i="117"/>
  <c r="D24" i="117"/>
  <c r="E24" i="117"/>
  <c r="G24" i="117"/>
  <c r="H24" i="117"/>
  <c r="D25" i="117"/>
  <c r="E25" i="117"/>
  <c r="G25" i="117"/>
  <c r="H25" i="117"/>
  <c r="D26" i="117"/>
  <c r="E26" i="117"/>
  <c r="G26" i="117"/>
  <c r="H26" i="117"/>
  <c r="D27" i="117"/>
  <c r="E27" i="117"/>
  <c r="G27" i="117"/>
  <c r="H27" i="117"/>
  <c r="D28" i="117"/>
  <c r="E28" i="117"/>
  <c r="G28" i="117"/>
  <c r="H28" i="117"/>
  <c r="D29" i="117"/>
  <c r="E29" i="117"/>
  <c r="G29" i="117"/>
  <c r="H29" i="117"/>
  <c r="D30" i="117"/>
  <c r="E30" i="117"/>
  <c r="G30" i="117"/>
  <c r="H30" i="117"/>
  <c r="D31" i="117"/>
  <c r="E31" i="117"/>
  <c r="G31" i="117"/>
  <c r="H31" i="117"/>
  <c r="D32" i="117"/>
  <c r="E32" i="117"/>
  <c r="G32" i="117"/>
  <c r="H32" i="117"/>
  <c r="D33" i="117"/>
  <c r="E33" i="117"/>
  <c r="G33" i="117"/>
  <c r="H33" i="117"/>
  <c r="D34" i="117"/>
  <c r="E34" i="117"/>
  <c r="G34" i="117"/>
  <c r="H34" i="117"/>
  <c r="D35" i="117"/>
  <c r="E35" i="117"/>
  <c r="G35" i="117"/>
  <c r="H35" i="117"/>
  <c r="D36" i="117"/>
  <c r="E36" i="117"/>
  <c r="G36" i="117"/>
  <c r="H36" i="117"/>
  <c r="D37" i="117"/>
  <c r="E37" i="117"/>
  <c r="G37" i="117"/>
  <c r="H37" i="117"/>
  <c r="D38" i="117"/>
  <c r="E38" i="117"/>
  <c r="G38" i="117"/>
  <c r="H38" i="117"/>
  <c r="D39" i="117"/>
  <c r="E39" i="117"/>
  <c r="G39" i="117"/>
  <c r="H39" i="117"/>
  <c r="D40" i="117"/>
  <c r="E40" i="117"/>
  <c r="G40" i="117"/>
  <c r="H40" i="117"/>
  <c r="D41" i="117"/>
  <c r="E41" i="117"/>
  <c r="G41" i="117"/>
  <c r="H41" i="117"/>
  <c r="D42" i="117"/>
  <c r="E42" i="117"/>
  <c r="G42" i="117"/>
  <c r="H42" i="117"/>
  <c r="D43" i="117"/>
  <c r="E43" i="117"/>
  <c r="G43" i="117"/>
  <c r="H43" i="117"/>
  <c r="D44" i="117"/>
  <c r="E44" i="117"/>
  <c r="G44" i="117"/>
  <c r="H44" i="117"/>
  <c r="D45" i="117"/>
  <c r="E45" i="117"/>
  <c r="G45" i="117"/>
  <c r="H45" i="117"/>
  <c r="D46" i="117"/>
  <c r="E46" i="117"/>
  <c r="G46" i="117"/>
  <c r="H46" i="117"/>
  <c r="D47" i="117"/>
  <c r="E47" i="117"/>
  <c r="G47" i="117"/>
  <c r="H47" i="117"/>
  <c r="D48" i="117"/>
  <c r="E48" i="117"/>
  <c r="G48" i="117"/>
  <c r="H48" i="117"/>
  <c r="D49" i="117"/>
  <c r="E49" i="117"/>
  <c r="G49" i="117"/>
  <c r="H49" i="117"/>
  <c r="D50" i="117"/>
  <c r="E50" i="117"/>
  <c r="G50" i="117"/>
  <c r="H50" i="117"/>
  <c r="D51" i="117"/>
  <c r="E51" i="117"/>
  <c r="G51" i="117"/>
  <c r="H51" i="117"/>
  <c r="D52" i="117"/>
  <c r="E52" i="117"/>
  <c r="G52" i="117"/>
  <c r="H52" i="117"/>
  <c r="D53" i="117"/>
  <c r="E53" i="117"/>
  <c r="G53" i="117"/>
  <c r="H53" i="117"/>
  <c r="C53" i="117"/>
  <c r="C52" i="117"/>
  <c r="C51" i="117"/>
  <c r="C50" i="117"/>
  <c r="C49" i="117"/>
  <c r="C48" i="117"/>
  <c r="C47" i="117"/>
  <c r="C46" i="117"/>
  <c r="C45" i="117"/>
  <c r="C44" i="117"/>
  <c r="C43" i="117"/>
  <c r="C42" i="117"/>
  <c r="C41" i="117"/>
  <c r="C40" i="117"/>
  <c r="C39" i="117"/>
  <c r="C38" i="117"/>
  <c r="C37" i="117"/>
  <c r="C36" i="117"/>
  <c r="C35" i="117"/>
  <c r="C34" i="117"/>
  <c r="C33" i="117"/>
  <c r="C32" i="117"/>
  <c r="C31" i="117"/>
  <c r="C30" i="117"/>
  <c r="C29" i="117"/>
  <c r="C28" i="117"/>
  <c r="C27" i="117"/>
  <c r="C26" i="117"/>
  <c r="C25" i="117"/>
  <c r="C24" i="117"/>
  <c r="C23" i="117"/>
  <c r="C22" i="117"/>
  <c r="C21" i="117"/>
  <c r="C20" i="117"/>
  <c r="C19" i="117"/>
  <c r="C18" i="117"/>
  <c r="C17" i="117"/>
  <c r="C16" i="117"/>
  <c r="C15" i="117"/>
  <c r="C14" i="117"/>
  <c r="C13" i="117"/>
  <c r="C12" i="117"/>
  <c r="D11" i="116"/>
  <c r="E11" i="116"/>
  <c r="G11" i="116"/>
  <c r="H11" i="116"/>
  <c r="D12" i="116"/>
  <c r="E12" i="116"/>
  <c r="G12" i="116"/>
  <c r="H12" i="116"/>
  <c r="D13" i="116"/>
  <c r="E13" i="116"/>
  <c r="G13" i="116"/>
  <c r="H13" i="116"/>
  <c r="D14" i="116"/>
  <c r="E14" i="116"/>
  <c r="G14" i="116"/>
  <c r="H14" i="116"/>
  <c r="D15" i="116"/>
  <c r="E15" i="116"/>
  <c r="G15" i="116"/>
  <c r="H15" i="116"/>
  <c r="D16" i="116"/>
  <c r="E16" i="116"/>
  <c r="G16" i="116"/>
  <c r="H16" i="116"/>
  <c r="D17" i="116"/>
  <c r="E17" i="116"/>
  <c r="G17" i="116"/>
  <c r="H17" i="116"/>
  <c r="D18" i="116"/>
  <c r="E18" i="116"/>
  <c r="G18" i="116"/>
  <c r="H18" i="116"/>
  <c r="D19" i="116"/>
  <c r="E19" i="116"/>
  <c r="G19" i="116"/>
  <c r="H19" i="116"/>
  <c r="D20" i="116"/>
  <c r="E20" i="116"/>
  <c r="G20" i="116"/>
  <c r="H20" i="116"/>
  <c r="D21" i="116"/>
  <c r="E21" i="116"/>
  <c r="G21" i="116"/>
  <c r="H21" i="116"/>
  <c r="D22" i="116"/>
  <c r="E22" i="116"/>
  <c r="G22" i="116"/>
  <c r="H22" i="116"/>
  <c r="D23" i="116"/>
  <c r="E23" i="116"/>
  <c r="G23" i="116"/>
  <c r="H23" i="116"/>
  <c r="D24" i="116"/>
  <c r="E24" i="116"/>
  <c r="G24" i="116"/>
  <c r="H24" i="116"/>
  <c r="D25" i="116"/>
  <c r="E25" i="116"/>
  <c r="G25" i="116"/>
  <c r="H25" i="116"/>
  <c r="D26" i="116"/>
  <c r="E26" i="116"/>
  <c r="G26" i="116"/>
  <c r="H26" i="116"/>
  <c r="D27" i="116"/>
  <c r="E27" i="116"/>
  <c r="G27" i="116"/>
  <c r="H27" i="116"/>
  <c r="D28" i="116"/>
  <c r="E28" i="116"/>
  <c r="G28" i="116"/>
  <c r="H28" i="116"/>
  <c r="D29" i="116"/>
  <c r="E29" i="116"/>
  <c r="G29" i="116"/>
  <c r="H29" i="116"/>
  <c r="D30" i="116"/>
  <c r="E30" i="116"/>
  <c r="G30" i="116"/>
  <c r="H30" i="116"/>
  <c r="D31" i="116"/>
  <c r="E31" i="116"/>
  <c r="G31" i="116"/>
  <c r="H31" i="116"/>
  <c r="D32" i="116"/>
  <c r="E32" i="116"/>
  <c r="G32" i="116"/>
  <c r="H32" i="116"/>
  <c r="D33" i="116"/>
  <c r="E33" i="116"/>
  <c r="G33" i="116"/>
  <c r="H33" i="116"/>
  <c r="D34" i="116"/>
  <c r="E34" i="116"/>
  <c r="G34" i="116"/>
  <c r="H34" i="116"/>
  <c r="D35" i="116"/>
  <c r="E35" i="116"/>
  <c r="G35" i="116"/>
  <c r="H35" i="116"/>
  <c r="D36" i="116"/>
  <c r="E36" i="116"/>
  <c r="G36" i="116"/>
  <c r="H36" i="116"/>
  <c r="D37" i="116"/>
  <c r="E37" i="116"/>
  <c r="G37" i="116"/>
  <c r="H37" i="116"/>
  <c r="D38" i="116"/>
  <c r="E38" i="116"/>
  <c r="G38" i="116"/>
  <c r="H38" i="116"/>
  <c r="D39" i="116"/>
  <c r="E39" i="116"/>
  <c r="G39" i="116"/>
  <c r="H39" i="116"/>
  <c r="D40" i="116"/>
  <c r="E40" i="116"/>
  <c r="G40" i="116"/>
  <c r="H40" i="116"/>
  <c r="D41" i="116"/>
  <c r="E41" i="116"/>
  <c r="G41" i="116"/>
  <c r="H41" i="116"/>
  <c r="D42" i="116"/>
  <c r="E42" i="116"/>
  <c r="G42" i="116"/>
  <c r="H42" i="116"/>
  <c r="D43" i="116"/>
  <c r="E43" i="116"/>
  <c r="G43" i="116"/>
  <c r="H43" i="116"/>
  <c r="D44" i="116"/>
  <c r="E44" i="116"/>
  <c r="G44" i="116"/>
  <c r="H44" i="116"/>
  <c r="D45" i="116"/>
  <c r="E45" i="116"/>
  <c r="G45" i="116"/>
  <c r="H45" i="116"/>
  <c r="D46" i="116"/>
  <c r="E46" i="116"/>
  <c r="G46" i="116"/>
  <c r="H46" i="116"/>
  <c r="D47" i="116"/>
  <c r="E47" i="116"/>
  <c r="G47" i="116"/>
  <c r="H47" i="116"/>
  <c r="D48" i="116"/>
  <c r="E48" i="116"/>
  <c r="G48" i="116"/>
  <c r="H48" i="116"/>
  <c r="D49" i="116"/>
  <c r="E49" i="116"/>
  <c r="G49" i="116"/>
  <c r="H49" i="116"/>
  <c r="D50" i="116"/>
  <c r="E50" i="116"/>
  <c r="G50" i="116"/>
  <c r="H50" i="116"/>
  <c r="D51" i="116"/>
  <c r="E51" i="116"/>
  <c r="G51" i="116"/>
  <c r="H51" i="116"/>
  <c r="D52" i="116"/>
  <c r="E52" i="116"/>
  <c r="G52" i="116"/>
  <c r="H52" i="116"/>
  <c r="D53" i="116"/>
  <c r="E53" i="116"/>
  <c r="G53" i="116"/>
  <c r="H53" i="116"/>
  <c r="C53" i="116"/>
  <c r="C52" i="116"/>
  <c r="C51" i="116"/>
  <c r="C50" i="116"/>
  <c r="C49" i="116"/>
  <c r="C48" i="116"/>
  <c r="C47" i="116"/>
  <c r="C46" i="116"/>
  <c r="C45" i="116"/>
  <c r="C44" i="116"/>
  <c r="C43" i="116"/>
  <c r="C42" i="116"/>
  <c r="C41" i="116"/>
  <c r="C40" i="116"/>
  <c r="C39" i="116"/>
  <c r="C38" i="116"/>
  <c r="C37" i="116"/>
  <c r="C36" i="116"/>
  <c r="C35" i="116"/>
  <c r="C34" i="116"/>
  <c r="C33" i="116"/>
  <c r="C32" i="116"/>
  <c r="C31" i="116"/>
  <c r="C30" i="116"/>
  <c r="C29" i="116"/>
  <c r="C28" i="116"/>
  <c r="C27" i="116"/>
  <c r="C26" i="116"/>
  <c r="C25" i="116"/>
  <c r="C24" i="116"/>
  <c r="C23" i="116"/>
  <c r="C22" i="116"/>
  <c r="C21" i="116"/>
  <c r="C20" i="116"/>
  <c r="C19" i="116"/>
  <c r="C18" i="116"/>
  <c r="C17" i="116"/>
  <c r="C16" i="116"/>
  <c r="C15" i="116"/>
  <c r="C14" i="116"/>
  <c r="C13" i="116"/>
  <c r="C12" i="116"/>
  <c r="C11" i="116"/>
  <c r="D11" i="115"/>
  <c r="E11" i="115"/>
  <c r="G11" i="115"/>
  <c r="H11" i="115"/>
  <c r="D12" i="115"/>
  <c r="E12" i="115"/>
  <c r="G12" i="115"/>
  <c r="H12" i="115"/>
  <c r="D13" i="115"/>
  <c r="E13" i="115"/>
  <c r="G13" i="115"/>
  <c r="H13" i="115"/>
  <c r="D14" i="115"/>
  <c r="E14" i="115"/>
  <c r="G14" i="115"/>
  <c r="H14" i="115"/>
  <c r="D15" i="115"/>
  <c r="E15" i="115"/>
  <c r="G15" i="115"/>
  <c r="H15" i="115"/>
  <c r="D16" i="115"/>
  <c r="E16" i="115"/>
  <c r="G16" i="115"/>
  <c r="H16" i="115"/>
  <c r="D17" i="115"/>
  <c r="E17" i="115"/>
  <c r="G17" i="115"/>
  <c r="H17" i="115"/>
  <c r="D18" i="115"/>
  <c r="E18" i="115"/>
  <c r="G18" i="115"/>
  <c r="H18" i="115"/>
  <c r="D19" i="115"/>
  <c r="E19" i="115"/>
  <c r="G19" i="115"/>
  <c r="H19" i="115"/>
  <c r="D20" i="115"/>
  <c r="E20" i="115"/>
  <c r="G20" i="115"/>
  <c r="H20" i="115"/>
  <c r="D21" i="115"/>
  <c r="E21" i="115"/>
  <c r="G21" i="115"/>
  <c r="H21" i="115"/>
  <c r="D22" i="115"/>
  <c r="E22" i="115"/>
  <c r="G22" i="115"/>
  <c r="H22" i="115"/>
  <c r="D23" i="115"/>
  <c r="E23" i="115"/>
  <c r="G23" i="115"/>
  <c r="H23" i="115"/>
  <c r="D24" i="115"/>
  <c r="E24" i="115"/>
  <c r="G24" i="115"/>
  <c r="H24" i="115"/>
  <c r="D25" i="115"/>
  <c r="E25" i="115"/>
  <c r="G25" i="115"/>
  <c r="H25" i="115"/>
  <c r="D26" i="115"/>
  <c r="E26" i="115"/>
  <c r="G26" i="115"/>
  <c r="H26" i="115"/>
  <c r="D27" i="115"/>
  <c r="E27" i="115"/>
  <c r="G27" i="115"/>
  <c r="H27" i="115"/>
  <c r="D28" i="115"/>
  <c r="E28" i="115"/>
  <c r="G28" i="115"/>
  <c r="H28" i="115"/>
  <c r="D29" i="115"/>
  <c r="E29" i="115"/>
  <c r="G29" i="115"/>
  <c r="H29" i="115"/>
  <c r="D30" i="115"/>
  <c r="E30" i="115"/>
  <c r="G30" i="115"/>
  <c r="H30" i="115"/>
  <c r="D31" i="115"/>
  <c r="E31" i="115"/>
  <c r="G31" i="115"/>
  <c r="H31" i="115"/>
  <c r="D32" i="115"/>
  <c r="E32" i="115"/>
  <c r="G32" i="115"/>
  <c r="H32" i="115"/>
  <c r="D33" i="115"/>
  <c r="E33" i="115"/>
  <c r="G33" i="115"/>
  <c r="H33" i="115"/>
  <c r="D34" i="115"/>
  <c r="E34" i="115"/>
  <c r="G34" i="115"/>
  <c r="H34" i="115"/>
  <c r="D35" i="115"/>
  <c r="E35" i="115"/>
  <c r="G35" i="115"/>
  <c r="H35" i="115"/>
  <c r="D36" i="115"/>
  <c r="E36" i="115"/>
  <c r="G36" i="115"/>
  <c r="H36" i="115"/>
  <c r="D37" i="115"/>
  <c r="E37" i="115"/>
  <c r="G37" i="115"/>
  <c r="H37" i="115"/>
  <c r="D38" i="115"/>
  <c r="E38" i="115"/>
  <c r="G38" i="115"/>
  <c r="H38" i="115"/>
  <c r="D39" i="115"/>
  <c r="E39" i="115"/>
  <c r="G39" i="115"/>
  <c r="H39" i="115"/>
  <c r="D40" i="115"/>
  <c r="E40" i="115"/>
  <c r="G40" i="115"/>
  <c r="H40" i="115"/>
  <c r="D41" i="115"/>
  <c r="E41" i="115"/>
  <c r="G41" i="115"/>
  <c r="H41" i="115"/>
  <c r="D42" i="115"/>
  <c r="E42" i="115"/>
  <c r="G42" i="115"/>
  <c r="H42" i="115"/>
  <c r="D43" i="115"/>
  <c r="E43" i="115"/>
  <c r="G43" i="115"/>
  <c r="H43" i="115"/>
  <c r="D44" i="115"/>
  <c r="E44" i="115"/>
  <c r="G44" i="115"/>
  <c r="H44" i="115"/>
  <c r="D45" i="115"/>
  <c r="E45" i="115"/>
  <c r="G45" i="115"/>
  <c r="H45" i="115"/>
  <c r="D46" i="115"/>
  <c r="E46" i="115"/>
  <c r="G46" i="115"/>
  <c r="H46" i="115"/>
  <c r="D47" i="115"/>
  <c r="E47" i="115"/>
  <c r="G47" i="115"/>
  <c r="H47" i="115"/>
  <c r="D48" i="115"/>
  <c r="E48" i="115"/>
  <c r="G48" i="115"/>
  <c r="H48" i="115"/>
  <c r="D49" i="115"/>
  <c r="E49" i="115"/>
  <c r="G49" i="115"/>
  <c r="H49" i="115"/>
  <c r="D50" i="115"/>
  <c r="E50" i="115"/>
  <c r="G50" i="115"/>
  <c r="H50" i="115"/>
  <c r="D51" i="115"/>
  <c r="E51" i="115"/>
  <c r="G51" i="115"/>
  <c r="H51" i="115"/>
  <c r="D52" i="115"/>
  <c r="E52" i="115"/>
  <c r="G52" i="115"/>
  <c r="H52" i="115"/>
  <c r="D53" i="115"/>
  <c r="E53" i="115"/>
  <c r="G53" i="115"/>
  <c r="H53" i="115"/>
  <c r="C53" i="115"/>
  <c r="C52" i="115"/>
  <c r="C51" i="115"/>
  <c r="C50" i="115"/>
  <c r="C49" i="115"/>
  <c r="C48" i="115"/>
  <c r="C47" i="115"/>
  <c r="C46" i="115"/>
  <c r="C45" i="115"/>
  <c r="C44" i="115"/>
  <c r="C43" i="115"/>
  <c r="C42" i="115"/>
  <c r="C41" i="115"/>
  <c r="C40" i="115"/>
  <c r="C39" i="115"/>
  <c r="C38" i="115"/>
  <c r="C37" i="115"/>
  <c r="C36" i="115"/>
  <c r="C35" i="115"/>
  <c r="C34" i="115"/>
  <c r="C33" i="115"/>
  <c r="C32" i="115"/>
  <c r="C31" i="115"/>
  <c r="C30" i="115"/>
  <c r="C29" i="115"/>
  <c r="C28" i="115"/>
  <c r="C27" i="115"/>
  <c r="C26" i="115"/>
  <c r="C25" i="115"/>
  <c r="C24" i="115"/>
  <c r="C23" i="115"/>
  <c r="C22" i="115"/>
  <c r="C21" i="115"/>
  <c r="C20" i="115"/>
  <c r="C19" i="115"/>
  <c r="C18" i="115"/>
  <c r="C17" i="115"/>
  <c r="C16" i="115"/>
  <c r="C15" i="115"/>
  <c r="C14" i="115"/>
  <c r="C13" i="115"/>
  <c r="C12" i="115"/>
  <c r="C11" i="115"/>
  <c r="D11" i="114"/>
  <c r="E11" i="114"/>
  <c r="G11" i="114"/>
  <c r="H11" i="114"/>
  <c r="D12" i="114"/>
  <c r="E12" i="114"/>
  <c r="G12" i="114"/>
  <c r="H12" i="114"/>
  <c r="D13" i="114"/>
  <c r="E13" i="114"/>
  <c r="G13" i="114"/>
  <c r="H13" i="114"/>
  <c r="D14" i="114"/>
  <c r="E14" i="114"/>
  <c r="G14" i="114"/>
  <c r="H14" i="114"/>
  <c r="D15" i="114"/>
  <c r="E15" i="114"/>
  <c r="G15" i="114"/>
  <c r="H15" i="114"/>
  <c r="D16" i="114"/>
  <c r="E16" i="114"/>
  <c r="G16" i="114"/>
  <c r="H16" i="114"/>
  <c r="D17" i="114"/>
  <c r="E17" i="114"/>
  <c r="G17" i="114"/>
  <c r="H17" i="114"/>
  <c r="D18" i="114"/>
  <c r="E18" i="114"/>
  <c r="G18" i="114"/>
  <c r="H18" i="114"/>
  <c r="D19" i="114"/>
  <c r="E19" i="114"/>
  <c r="G19" i="114"/>
  <c r="H19" i="114"/>
  <c r="D20" i="114"/>
  <c r="E20" i="114"/>
  <c r="G20" i="114"/>
  <c r="H20" i="114"/>
  <c r="D21" i="114"/>
  <c r="E21" i="114"/>
  <c r="G21" i="114"/>
  <c r="H21" i="114"/>
  <c r="D22" i="114"/>
  <c r="E22" i="114"/>
  <c r="G22" i="114"/>
  <c r="H22" i="114"/>
  <c r="D23" i="114"/>
  <c r="E23" i="114"/>
  <c r="G23" i="114"/>
  <c r="H23" i="114"/>
  <c r="D24" i="114"/>
  <c r="E24" i="114"/>
  <c r="G24" i="114"/>
  <c r="H24" i="114"/>
  <c r="D25" i="114"/>
  <c r="E25" i="114"/>
  <c r="G25" i="114"/>
  <c r="H25" i="114"/>
  <c r="D26" i="114"/>
  <c r="E26" i="114"/>
  <c r="G26" i="114"/>
  <c r="H26" i="114"/>
  <c r="D27" i="114"/>
  <c r="E27" i="114"/>
  <c r="G27" i="114"/>
  <c r="H27" i="114"/>
  <c r="D28" i="114"/>
  <c r="E28" i="114"/>
  <c r="G28" i="114"/>
  <c r="H28" i="114"/>
  <c r="D29" i="114"/>
  <c r="E29" i="114"/>
  <c r="G29" i="114"/>
  <c r="H29" i="114"/>
  <c r="D30" i="114"/>
  <c r="E30" i="114"/>
  <c r="G30" i="114"/>
  <c r="H30" i="114"/>
  <c r="D31" i="114"/>
  <c r="E31" i="114"/>
  <c r="G31" i="114"/>
  <c r="H31" i="114"/>
  <c r="D32" i="114"/>
  <c r="E32" i="114"/>
  <c r="G32" i="114"/>
  <c r="H32" i="114"/>
  <c r="D33" i="114"/>
  <c r="E33" i="114"/>
  <c r="G33" i="114"/>
  <c r="H33" i="114"/>
  <c r="D34" i="114"/>
  <c r="E34" i="114"/>
  <c r="G34" i="114"/>
  <c r="H34" i="114"/>
  <c r="D35" i="114"/>
  <c r="E35" i="114"/>
  <c r="G35" i="114"/>
  <c r="H35" i="114"/>
  <c r="D36" i="114"/>
  <c r="E36" i="114"/>
  <c r="G36" i="114"/>
  <c r="H36" i="114"/>
  <c r="D37" i="114"/>
  <c r="E37" i="114"/>
  <c r="G37" i="114"/>
  <c r="H37" i="114"/>
  <c r="D38" i="114"/>
  <c r="E38" i="114"/>
  <c r="G38" i="114"/>
  <c r="H38" i="114"/>
  <c r="D39" i="114"/>
  <c r="E39" i="114"/>
  <c r="G39" i="114"/>
  <c r="H39" i="114"/>
  <c r="D40" i="114"/>
  <c r="E40" i="114"/>
  <c r="G40" i="114"/>
  <c r="H40" i="114"/>
  <c r="D41" i="114"/>
  <c r="E41" i="114"/>
  <c r="G41" i="114"/>
  <c r="H41" i="114"/>
  <c r="D42" i="114"/>
  <c r="E42" i="114"/>
  <c r="G42" i="114"/>
  <c r="H42" i="114"/>
  <c r="D43" i="114"/>
  <c r="E43" i="114"/>
  <c r="G43" i="114"/>
  <c r="H43" i="114"/>
  <c r="D44" i="114"/>
  <c r="E44" i="114"/>
  <c r="G44" i="114"/>
  <c r="H44" i="114"/>
  <c r="D45" i="114"/>
  <c r="E45" i="114"/>
  <c r="G45" i="114"/>
  <c r="H45" i="114"/>
  <c r="D46" i="114"/>
  <c r="E46" i="114"/>
  <c r="G46" i="114"/>
  <c r="H46" i="114"/>
  <c r="D47" i="114"/>
  <c r="E47" i="114"/>
  <c r="G47" i="114"/>
  <c r="H47" i="114"/>
  <c r="D48" i="114"/>
  <c r="E48" i="114"/>
  <c r="G48" i="114"/>
  <c r="H48" i="114"/>
  <c r="D49" i="114"/>
  <c r="E49" i="114"/>
  <c r="G49" i="114"/>
  <c r="H49" i="114"/>
  <c r="D50" i="114"/>
  <c r="E50" i="114"/>
  <c r="G50" i="114"/>
  <c r="H50" i="114"/>
  <c r="D51" i="114"/>
  <c r="E51" i="114"/>
  <c r="G51" i="114"/>
  <c r="H51" i="114"/>
  <c r="D52" i="114"/>
  <c r="E52" i="114"/>
  <c r="G52" i="114"/>
  <c r="H52" i="114"/>
  <c r="D53" i="114"/>
  <c r="E53" i="114"/>
  <c r="G53" i="114"/>
  <c r="H53" i="114"/>
  <c r="C53" i="114"/>
  <c r="C52" i="114"/>
  <c r="C51" i="114"/>
  <c r="C50" i="114"/>
  <c r="C49" i="114"/>
  <c r="C48" i="114"/>
  <c r="C47" i="114"/>
  <c r="C46" i="114"/>
  <c r="C45" i="114"/>
  <c r="C44" i="114"/>
  <c r="C43" i="114"/>
  <c r="C42" i="114"/>
  <c r="C41" i="114"/>
  <c r="C40" i="114"/>
  <c r="C39" i="114"/>
  <c r="C38" i="114"/>
  <c r="C37" i="114"/>
  <c r="C36" i="114"/>
  <c r="C35" i="114"/>
  <c r="C34" i="114"/>
  <c r="C33" i="114"/>
  <c r="C32" i="114"/>
  <c r="C31" i="114"/>
  <c r="C30" i="114"/>
  <c r="C29" i="114"/>
  <c r="C28" i="114"/>
  <c r="C27" i="114"/>
  <c r="C26" i="114"/>
  <c r="C25" i="114"/>
  <c r="C24" i="114"/>
  <c r="C23" i="114"/>
  <c r="C22" i="114"/>
  <c r="C21" i="114"/>
  <c r="C20" i="114"/>
  <c r="C19" i="114"/>
  <c r="C18" i="114"/>
  <c r="C17" i="114"/>
  <c r="C16" i="114"/>
  <c r="C15" i="114"/>
  <c r="C14" i="114"/>
  <c r="C13" i="114"/>
  <c r="C12" i="114"/>
  <c r="C11" i="114"/>
  <c r="D11" i="113"/>
  <c r="E11" i="113"/>
  <c r="F11" i="113"/>
  <c r="G11" i="113"/>
  <c r="H11" i="113"/>
  <c r="D12" i="113"/>
  <c r="E12" i="113"/>
  <c r="G12" i="113"/>
  <c r="H12" i="113"/>
  <c r="D13" i="113"/>
  <c r="E13" i="113"/>
  <c r="G13" i="113"/>
  <c r="H13" i="113"/>
  <c r="D14" i="113"/>
  <c r="E14" i="113"/>
  <c r="G14" i="113"/>
  <c r="H14" i="113"/>
  <c r="D15" i="113"/>
  <c r="E15" i="113"/>
  <c r="G15" i="113"/>
  <c r="H15" i="113"/>
  <c r="D16" i="113"/>
  <c r="E16" i="113"/>
  <c r="G16" i="113"/>
  <c r="H16" i="113"/>
  <c r="D17" i="113"/>
  <c r="E17" i="113"/>
  <c r="G17" i="113"/>
  <c r="H17" i="113"/>
  <c r="D18" i="113"/>
  <c r="E18" i="113"/>
  <c r="G18" i="113"/>
  <c r="H18" i="113"/>
  <c r="D19" i="113"/>
  <c r="E19" i="113"/>
  <c r="G19" i="113"/>
  <c r="H19" i="113"/>
  <c r="D20" i="113"/>
  <c r="E20" i="113"/>
  <c r="G20" i="113"/>
  <c r="H20" i="113"/>
  <c r="D21" i="113"/>
  <c r="E21" i="113"/>
  <c r="G21" i="113"/>
  <c r="H21" i="113"/>
  <c r="D22" i="113"/>
  <c r="E22" i="113"/>
  <c r="G22" i="113"/>
  <c r="H22" i="113"/>
  <c r="D23" i="113"/>
  <c r="E23" i="113"/>
  <c r="G23" i="113"/>
  <c r="H23" i="113"/>
  <c r="D24" i="113"/>
  <c r="E24" i="113"/>
  <c r="G24" i="113"/>
  <c r="H24" i="113"/>
  <c r="D25" i="113"/>
  <c r="E25" i="113"/>
  <c r="G25" i="113"/>
  <c r="H25" i="113"/>
  <c r="D26" i="113"/>
  <c r="E26" i="113"/>
  <c r="G26" i="113"/>
  <c r="H26" i="113"/>
  <c r="D27" i="113"/>
  <c r="E27" i="113"/>
  <c r="G27" i="113"/>
  <c r="H27" i="113"/>
  <c r="D28" i="113"/>
  <c r="E28" i="113"/>
  <c r="G28" i="113"/>
  <c r="H28" i="113"/>
  <c r="D29" i="113"/>
  <c r="E29" i="113"/>
  <c r="G29" i="113"/>
  <c r="H29" i="113"/>
  <c r="D30" i="113"/>
  <c r="E30" i="113"/>
  <c r="G30" i="113"/>
  <c r="H30" i="113"/>
  <c r="D31" i="113"/>
  <c r="E31" i="113"/>
  <c r="G31" i="113"/>
  <c r="H31" i="113"/>
  <c r="D32" i="113"/>
  <c r="E32" i="113"/>
  <c r="G32" i="113"/>
  <c r="H32" i="113"/>
  <c r="D33" i="113"/>
  <c r="E33" i="113"/>
  <c r="G33" i="113"/>
  <c r="H33" i="113"/>
  <c r="D34" i="113"/>
  <c r="E34" i="113"/>
  <c r="G34" i="113"/>
  <c r="H34" i="113"/>
  <c r="D35" i="113"/>
  <c r="E35" i="113"/>
  <c r="G35" i="113"/>
  <c r="H35" i="113"/>
  <c r="D36" i="113"/>
  <c r="E36" i="113"/>
  <c r="G36" i="113"/>
  <c r="H36" i="113"/>
  <c r="D37" i="113"/>
  <c r="E37" i="113"/>
  <c r="G37" i="113"/>
  <c r="H37" i="113"/>
  <c r="D38" i="113"/>
  <c r="E38" i="113"/>
  <c r="G38" i="113"/>
  <c r="H38" i="113"/>
  <c r="D39" i="113"/>
  <c r="E39" i="113"/>
  <c r="G39" i="113"/>
  <c r="H39" i="113"/>
  <c r="D40" i="113"/>
  <c r="E40" i="113"/>
  <c r="G40" i="113"/>
  <c r="H40" i="113"/>
  <c r="D41" i="113"/>
  <c r="E41" i="113"/>
  <c r="G41" i="113"/>
  <c r="H41" i="113"/>
  <c r="D42" i="113"/>
  <c r="E42" i="113"/>
  <c r="G42" i="113"/>
  <c r="H42" i="113"/>
  <c r="D43" i="113"/>
  <c r="E43" i="113"/>
  <c r="G43" i="113"/>
  <c r="H43" i="113"/>
  <c r="D44" i="113"/>
  <c r="E44" i="113"/>
  <c r="G44" i="113"/>
  <c r="H44" i="113"/>
  <c r="D45" i="113"/>
  <c r="E45" i="113"/>
  <c r="G45" i="113"/>
  <c r="H45" i="113"/>
  <c r="D46" i="113"/>
  <c r="E46" i="113"/>
  <c r="G46" i="113"/>
  <c r="H46" i="113"/>
  <c r="D47" i="113"/>
  <c r="E47" i="113"/>
  <c r="G47" i="113"/>
  <c r="H47" i="113"/>
  <c r="D48" i="113"/>
  <c r="E48" i="113"/>
  <c r="G48" i="113"/>
  <c r="H48" i="113"/>
  <c r="D49" i="113"/>
  <c r="E49" i="113"/>
  <c r="G49" i="113"/>
  <c r="H49" i="113"/>
  <c r="D50" i="113"/>
  <c r="E50" i="113"/>
  <c r="G50" i="113"/>
  <c r="H50" i="113"/>
  <c r="D51" i="113"/>
  <c r="E51" i="113"/>
  <c r="G51" i="113"/>
  <c r="H51" i="113"/>
  <c r="D52" i="113"/>
  <c r="E52" i="113"/>
  <c r="G52" i="113"/>
  <c r="H52" i="113"/>
  <c r="D53" i="113"/>
  <c r="E53" i="113"/>
  <c r="G53" i="113"/>
  <c r="H53" i="113"/>
  <c r="C53" i="113"/>
  <c r="C52" i="113"/>
  <c r="C51" i="113"/>
  <c r="C50" i="113"/>
  <c r="C49" i="113"/>
  <c r="C48" i="113"/>
  <c r="C47" i="113"/>
  <c r="C46" i="113"/>
  <c r="C45" i="113"/>
  <c r="C44" i="113"/>
  <c r="C43" i="113"/>
  <c r="C42" i="113"/>
  <c r="C41" i="113"/>
  <c r="C40" i="113"/>
  <c r="C39" i="113"/>
  <c r="C38" i="113"/>
  <c r="C37" i="113"/>
  <c r="C36" i="113"/>
  <c r="C35" i="113"/>
  <c r="C34" i="113"/>
  <c r="C33" i="113"/>
  <c r="C32" i="113"/>
  <c r="C31" i="113"/>
  <c r="C30" i="113"/>
  <c r="C29" i="113"/>
  <c r="C28" i="113"/>
  <c r="C27" i="113"/>
  <c r="C26" i="113"/>
  <c r="C25" i="113"/>
  <c r="C24" i="113"/>
  <c r="C23" i="113"/>
  <c r="C22" i="113"/>
  <c r="C21" i="113"/>
  <c r="C20" i="113"/>
  <c r="C19" i="113"/>
  <c r="C18" i="113"/>
  <c r="C17" i="113"/>
  <c r="C16" i="113"/>
  <c r="C15" i="113"/>
  <c r="C14" i="113"/>
  <c r="C13" i="113"/>
  <c r="C12" i="113"/>
  <c r="C11" i="113"/>
  <c r="D11" i="112"/>
  <c r="E11" i="112"/>
  <c r="G11" i="112"/>
  <c r="H11" i="112"/>
  <c r="D12" i="112"/>
  <c r="E12" i="112"/>
  <c r="G12" i="112"/>
  <c r="H12" i="112"/>
  <c r="D13" i="112"/>
  <c r="E13" i="112"/>
  <c r="G13" i="112"/>
  <c r="H13" i="112"/>
  <c r="D14" i="112"/>
  <c r="E14" i="112"/>
  <c r="G14" i="112"/>
  <c r="H14" i="112"/>
  <c r="D15" i="112"/>
  <c r="E15" i="112"/>
  <c r="G15" i="112"/>
  <c r="H15" i="112"/>
  <c r="D16" i="112"/>
  <c r="E16" i="112"/>
  <c r="G16" i="112"/>
  <c r="H16" i="112"/>
  <c r="D17" i="112"/>
  <c r="E17" i="112"/>
  <c r="G17" i="112"/>
  <c r="H17" i="112"/>
  <c r="D18" i="112"/>
  <c r="E18" i="112"/>
  <c r="G18" i="112"/>
  <c r="H18" i="112"/>
  <c r="D19" i="112"/>
  <c r="E19" i="112"/>
  <c r="G19" i="112"/>
  <c r="H19" i="112"/>
  <c r="D20" i="112"/>
  <c r="E20" i="112"/>
  <c r="G20" i="112"/>
  <c r="H20" i="112"/>
  <c r="D21" i="112"/>
  <c r="E21" i="112"/>
  <c r="G21" i="112"/>
  <c r="H21" i="112"/>
  <c r="D22" i="112"/>
  <c r="E22" i="112"/>
  <c r="G22" i="112"/>
  <c r="H22" i="112"/>
  <c r="D23" i="112"/>
  <c r="E23" i="112"/>
  <c r="G23" i="112"/>
  <c r="H23" i="112"/>
  <c r="D24" i="112"/>
  <c r="E24" i="112"/>
  <c r="G24" i="112"/>
  <c r="H24" i="112"/>
  <c r="D25" i="112"/>
  <c r="E25" i="112"/>
  <c r="G25" i="112"/>
  <c r="H25" i="112"/>
  <c r="D26" i="112"/>
  <c r="E26" i="112"/>
  <c r="G26" i="112"/>
  <c r="H26" i="112"/>
  <c r="D27" i="112"/>
  <c r="E27" i="112"/>
  <c r="G27" i="112"/>
  <c r="H27" i="112"/>
  <c r="D28" i="112"/>
  <c r="E28" i="112"/>
  <c r="G28" i="112"/>
  <c r="H28" i="112"/>
  <c r="D29" i="112"/>
  <c r="E29" i="112"/>
  <c r="G29" i="112"/>
  <c r="H29" i="112"/>
  <c r="D30" i="112"/>
  <c r="E30" i="112"/>
  <c r="G30" i="112"/>
  <c r="H30" i="112"/>
  <c r="D31" i="112"/>
  <c r="E31" i="112"/>
  <c r="G31" i="112"/>
  <c r="H31" i="112"/>
  <c r="D32" i="112"/>
  <c r="E32" i="112"/>
  <c r="G32" i="112"/>
  <c r="H32" i="112"/>
  <c r="D33" i="112"/>
  <c r="E33" i="112"/>
  <c r="G33" i="112"/>
  <c r="H33" i="112"/>
  <c r="D34" i="112"/>
  <c r="E34" i="112"/>
  <c r="G34" i="112"/>
  <c r="H34" i="112"/>
  <c r="D35" i="112"/>
  <c r="E35" i="112"/>
  <c r="G35" i="112"/>
  <c r="H35" i="112"/>
  <c r="D36" i="112"/>
  <c r="E36" i="112"/>
  <c r="G36" i="112"/>
  <c r="H36" i="112"/>
  <c r="D37" i="112"/>
  <c r="E37" i="112"/>
  <c r="G37" i="112"/>
  <c r="H37" i="112"/>
  <c r="D38" i="112"/>
  <c r="E38" i="112"/>
  <c r="G38" i="112"/>
  <c r="H38" i="112"/>
  <c r="D39" i="112"/>
  <c r="E39" i="112"/>
  <c r="G39" i="112"/>
  <c r="H39" i="112"/>
  <c r="D40" i="112"/>
  <c r="E40" i="112"/>
  <c r="G40" i="112"/>
  <c r="H40" i="112"/>
  <c r="D41" i="112"/>
  <c r="E41" i="112"/>
  <c r="G41" i="112"/>
  <c r="H41" i="112"/>
  <c r="D42" i="112"/>
  <c r="E42" i="112"/>
  <c r="G42" i="112"/>
  <c r="H42" i="112"/>
  <c r="D43" i="112"/>
  <c r="E43" i="112"/>
  <c r="G43" i="112"/>
  <c r="H43" i="112"/>
  <c r="D44" i="112"/>
  <c r="E44" i="112"/>
  <c r="G44" i="112"/>
  <c r="H44" i="112"/>
  <c r="D45" i="112"/>
  <c r="E45" i="112"/>
  <c r="G45" i="112"/>
  <c r="H45" i="112"/>
  <c r="D46" i="112"/>
  <c r="E46" i="112"/>
  <c r="G46" i="112"/>
  <c r="H46" i="112"/>
  <c r="D47" i="112"/>
  <c r="E47" i="112"/>
  <c r="G47" i="112"/>
  <c r="H47" i="112"/>
  <c r="D48" i="112"/>
  <c r="E48" i="112"/>
  <c r="G48" i="112"/>
  <c r="H48" i="112"/>
  <c r="D49" i="112"/>
  <c r="E49" i="112"/>
  <c r="G49" i="112"/>
  <c r="H49" i="112"/>
  <c r="D50" i="112"/>
  <c r="E50" i="112"/>
  <c r="G50" i="112"/>
  <c r="H50" i="112"/>
  <c r="D51" i="112"/>
  <c r="E51" i="112"/>
  <c r="G51" i="112"/>
  <c r="H51" i="112"/>
  <c r="D52" i="112"/>
  <c r="E52" i="112"/>
  <c r="G52" i="112"/>
  <c r="H52" i="112"/>
  <c r="D53" i="112"/>
  <c r="E53" i="112"/>
  <c r="G53" i="112"/>
  <c r="H53" i="112"/>
  <c r="C53" i="112"/>
  <c r="C52" i="112"/>
  <c r="C51" i="112"/>
  <c r="C50" i="112"/>
  <c r="C49" i="112"/>
  <c r="C48" i="112"/>
  <c r="C47" i="112"/>
  <c r="C46" i="112"/>
  <c r="C45" i="112"/>
  <c r="C44" i="112"/>
  <c r="C43" i="112"/>
  <c r="C42" i="112"/>
  <c r="C41" i="112"/>
  <c r="C40" i="112"/>
  <c r="C39" i="112"/>
  <c r="C38" i="112"/>
  <c r="C37" i="112"/>
  <c r="C36" i="112"/>
  <c r="C35" i="112"/>
  <c r="C34" i="112"/>
  <c r="C33" i="112"/>
  <c r="C32" i="112"/>
  <c r="C31" i="112"/>
  <c r="C30" i="112"/>
  <c r="C29" i="112"/>
  <c r="C28" i="112"/>
  <c r="C27" i="112"/>
  <c r="C26" i="112"/>
  <c r="C25" i="112"/>
  <c r="C24" i="112"/>
  <c r="C23" i="112"/>
  <c r="C22" i="112"/>
  <c r="C21" i="112"/>
  <c r="C20" i="112"/>
  <c r="C19" i="112"/>
  <c r="C18" i="112"/>
  <c r="C17" i="112"/>
  <c r="C16" i="112"/>
  <c r="C15" i="112"/>
  <c r="C14" i="112"/>
  <c r="C13" i="112"/>
  <c r="C12" i="112"/>
  <c r="C11" i="112"/>
  <c r="D11" i="111"/>
  <c r="E11" i="111"/>
  <c r="G11" i="111"/>
  <c r="H11" i="111"/>
  <c r="D12" i="111"/>
  <c r="E12" i="111"/>
  <c r="G12" i="111"/>
  <c r="H12" i="111"/>
  <c r="D13" i="111"/>
  <c r="E13" i="111"/>
  <c r="G13" i="111"/>
  <c r="H13" i="111"/>
  <c r="D14" i="111"/>
  <c r="E14" i="111"/>
  <c r="G14" i="111"/>
  <c r="H14" i="111"/>
  <c r="D15" i="111"/>
  <c r="E15" i="111"/>
  <c r="G15" i="111"/>
  <c r="H15" i="111"/>
  <c r="D16" i="111"/>
  <c r="E16" i="111"/>
  <c r="G16" i="111"/>
  <c r="H16" i="111"/>
  <c r="D17" i="111"/>
  <c r="E17" i="111"/>
  <c r="G17" i="111"/>
  <c r="H17" i="111"/>
  <c r="D18" i="111"/>
  <c r="E18" i="111"/>
  <c r="G18" i="111"/>
  <c r="H18" i="111"/>
  <c r="D19" i="111"/>
  <c r="E19" i="111"/>
  <c r="G19" i="111"/>
  <c r="H19" i="111"/>
  <c r="D20" i="111"/>
  <c r="E20" i="111"/>
  <c r="G20" i="111"/>
  <c r="H20" i="111"/>
  <c r="D21" i="111"/>
  <c r="E21" i="111"/>
  <c r="G21" i="111"/>
  <c r="H21" i="111"/>
  <c r="D22" i="111"/>
  <c r="E22" i="111"/>
  <c r="G22" i="111"/>
  <c r="H22" i="111"/>
  <c r="D23" i="111"/>
  <c r="E23" i="111"/>
  <c r="G23" i="111"/>
  <c r="H23" i="111"/>
  <c r="D24" i="111"/>
  <c r="E24" i="111"/>
  <c r="G24" i="111"/>
  <c r="H24" i="111"/>
  <c r="D25" i="111"/>
  <c r="E25" i="111"/>
  <c r="G25" i="111"/>
  <c r="H25" i="111"/>
  <c r="D26" i="111"/>
  <c r="E26" i="111"/>
  <c r="G26" i="111"/>
  <c r="H26" i="111"/>
  <c r="D27" i="111"/>
  <c r="E27" i="111"/>
  <c r="G27" i="111"/>
  <c r="H27" i="111"/>
  <c r="D28" i="111"/>
  <c r="E28" i="111"/>
  <c r="G28" i="111"/>
  <c r="H28" i="111"/>
  <c r="D29" i="111"/>
  <c r="E29" i="111"/>
  <c r="G29" i="111"/>
  <c r="H29" i="111"/>
  <c r="D30" i="111"/>
  <c r="E30" i="111"/>
  <c r="G30" i="111"/>
  <c r="H30" i="111"/>
  <c r="D31" i="111"/>
  <c r="E31" i="111"/>
  <c r="G31" i="111"/>
  <c r="H31" i="111"/>
  <c r="D32" i="111"/>
  <c r="E32" i="111"/>
  <c r="G32" i="111"/>
  <c r="H32" i="111"/>
  <c r="D33" i="111"/>
  <c r="E33" i="111"/>
  <c r="G33" i="111"/>
  <c r="H33" i="111"/>
  <c r="D34" i="111"/>
  <c r="E34" i="111"/>
  <c r="G34" i="111"/>
  <c r="H34" i="111"/>
  <c r="D35" i="111"/>
  <c r="E35" i="111"/>
  <c r="G35" i="111"/>
  <c r="H35" i="111"/>
  <c r="D36" i="111"/>
  <c r="E36" i="111"/>
  <c r="G36" i="111"/>
  <c r="H36" i="111"/>
  <c r="D37" i="111"/>
  <c r="E37" i="111"/>
  <c r="G37" i="111"/>
  <c r="H37" i="111"/>
  <c r="D38" i="111"/>
  <c r="E38" i="111"/>
  <c r="G38" i="111"/>
  <c r="H38" i="111"/>
  <c r="D39" i="111"/>
  <c r="E39" i="111"/>
  <c r="G39" i="111"/>
  <c r="H39" i="111"/>
  <c r="D40" i="111"/>
  <c r="E40" i="111"/>
  <c r="G40" i="111"/>
  <c r="H40" i="111"/>
  <c r="D41" i="111"/>
  <c r="E41" i="111"/>
  <c r="G41" i="111"/>
  <c r="H41" i="111"/>
  <c r="D42" i="111"/>
  <c r="E42" i="111"/>
  <c r="G42" i="111"/>
  <c r="H42" i="111"/>
  <c r="D43" i="111"/>
  <c r="E43" i="111"/>
  <c r="G43" i="111"/>
  <c r="H43" i="111"/>
  <c r="D44" i="111"/>
  <c r="E44" i="111"/>
  <c r="G44" i="111"/>
  <c r="H44" i="111"/>
  <c r="D45" i="111"/>
  <c r="E45" i="111"/>
  <c r="G45" i="111"/>
  <c r="H45" i="111"/>
  <c r="D46" i="111"/>
  <c r="E46" i="111"/>
  <c r="G46" i="111"/>
  <c r="H46" i="111"/>
  <c r="D47" i="111"/>
  <c r="E47" i="111"/>
  <c r="G47" i="111"/>
  <c r="H47" i="111"/>
  <c r="D48" i="111"/>
  <c r="E48" i="111"/>
  <c r="G48" i="111"/>
  <c r="H48" i="111"/>
  <c r="D49" i="111"/>
  <c r="E49" i="111"/>
  <c r="G49" i="111"/>
  <c r="H49" i="111"/>
  <c r="D50" i="111"/>
  <c r="E50" i="111"/>
  <c r="G50" i="111"/>
  <c r="H50" i="111"/>
  <c r="D51" i="111"/>
  <c r="E51" i="111"/>
  <c r="G51" i="111"/>
  <c r="H51" i="111"/>
  <c r="D52" i="111"/>
  <c r="E52" i="111"/>
  <c r="G52" i="111"/>
  <c r="H52" i="111"/>
  <c r="D53" i="111"/>
  <c r="E53" i="111"/>
  <c r="G53" i="111"/>
  <c r="H53" i="111"/>
  <c r="C53" i="111"/>
  <c r="C52" i="111"/>
  <c r="C51" i="111"/>
  <c r="C50" i="111"/>
  <c r="C49" i="111"/>
  <c r="C48" i="111"/>
  <c r="C47" i="111"/>
  <c r="C46" i="111"/>
  <c r="C45" i="111"/>
  <c r="C44" i="111"/>
  <c r="C43" i="111"/>
  <c r="C42" i="111"/>
  <c r="C41" i="111"/>
  <c r="C40" i="111"/>
  <c r="C39" i="111"/>
  <c r="C38" i="111"/>
  <c r="C37" i="111"/>
  <c r="C36" i="111"/>
  <c r="C35" i="111"/>
  <c r="C34" i="111"/>
  <c r="C33" i="111"/>
  <c r="C32" i="111"/>
  <c r="C31" i="111"/>
  <c r="C30" i="111"/>
  <c r="C29" i="111"/>
  <c r="C28" i="111"/>
  <c r="C27" i="111"/>
  <c r="C26" i="111"/>
  <c r="C25" i="111"/>
  <c r="C24" i="111"/>
  <c r="C23" i="111"/>
  <c r="C22" i="111"/>
  <c r="C21" i="111"/>
  <c r="C20" i="111"/>
  <c r="C19" i="111"/>
  <c r="C18" i="111"/>
  <c r="C17" i="111"/>
  <c r="C16" i="111"/>
  <c r="C15" i="111"/>
  <c r="C14" i="111"/>
  <c r="C13" i="111"/>
  <c r="C12" i="111"/>
  <c r="C11" i="111"/>
  <c r="D11" i="110"/>
  <c r="E11" i="110"/>
  <c r="G11" i="110"/>
  <c r="H11" i="110"/>
  <c r="D12" i="110"/>
  <c r="E12" i="110"/>
  <c r="G12" i="110"/>
  <c r="H12" i="110"/>
  <c r="D13" i="110"/>
  <c r="E13" i="110"/>
  <c r="G13" i="110"/>
  <c r="H13" i="110"/>
  <c r="D14" i="110"/>
  <c r="E14" i="110"/>
  <c r="G14" i="110"/>
  <c r="H14" i="110"/>
  <c r="D15" i="110"/>
  <c r="E15" i="110"/>
  <c r="G15" i="110"/>
  <c r="H15" i="110"/>
  <c r="D16" i="110"/>
  <c r="E16" i="110"/>
  <c r="G16" i="110"/>
  <c r="H16" i="110"/>
  <c r="D17" i="110"/>
  <c r="E17" i="110"/>
  <c r="G17" i="110"/>
  <c r="H17" i="110"/>
  <c r="D18" i="110"/>
  <c r="E18" i="110"/>
  <c r="G18" i="110"/>
  <c r="H18" i="110"/>
  <c r="D19" i="110"/>
  <c r="E19" i="110"/>
  <c r="G19" i="110"/>
  <c r="H19" i="110"/>
  <c r="D20" i="110"/>
  <c r="E20" i="110"/>
  <c r="G20" i="110"/>
  <c r="H20" i="110"/>
  <c r="D21" i="110"/>
  <c r="E21" i="110"/>
  <c r="G21" i="110"/>
  <c r="H21" i="110"/>
  <c r="D22" i="110"/>
  <c r="E22" i="110"/>
  <c r="G22" i="110"/>
  <c r="H22" i="110"/>
  <c r="D23" i="110"/>
  <c r="E23" i="110"/>
  <c r="G23" i="110"/>
  <c r="H23" i="110"/>
  <c r="D24" i="110"/>
  <c r="E24" i="110"/>
  <c r="G24" i="110"/>
  <c r="H24" i="110"/>
  <c r="D25" i="110"/>
  <c r="E25" i="110"/>
  <c r="G25" i="110"/>
  <c r="H25" i="110"/>
  <c r="D26" i="110"/>
  <c r="E26" i="110"/>
  <c r="G26" i="110"/>
  <c r="H26" i="110"/>
  <c r="D27" i="110"/>
  <c r="E27" i="110"/>
  <c r="G27" i="110"/>
  <c r="H27" i="110"/>
  <c r="D28" i="110"/>
  <c r="E28" i="110"/>
  <c r="G28" i="110"/>
  <c r="H28" i="110"/>
  <c r="D29" i="110"/>
  <c r="E29" i="110"/>
  <c r="G29" i="110"/>
  <c r="H29" i="110"/>
  <c r="D30" i="110"/>
  <c r="E30" i="110"/>
  <c r="G30" i="110"/>
  <c r="H30" i="110"/>
  <c r="D31" i="110"/>
  <c r="E31" i="110"/>
  <c r="G31" i="110"/>
  <c r="H31" i="110"/>
  <c r="D32" i="110"/>
  <c r="E32" i="110"/>
  <c r="G32" i="110"/>
  <c r="H32" i="110"/>
  <c r="D33" i="110"/>
  <c r="E33" i="110"/>
  <c r="G33" i="110"/>
  <c r="H33" i="110"/>
  <c r="D34" i="110"/>
  <c r="E34" i="110"/>
  <c r="G34" i="110"/>
  <c r="H34" i="110"/>
  <c r="D35" i="110"/>
  <c r="E35" i="110"/>
  <c r="G35" i="110"/>
  <c r="H35" i="110"/>
  <c r="D36" i="110"/>
  <c r="E36" i="110"/>
  <c r="G36" i="110"/>
  <c r="H36" i="110"/>
  <c r="D37" i="110"/>
  <c r="E37" i="110"/>
  <c r="G37" i="110"/>
  <c r="H37" i="110"/>
  <c r="D38" i="110"/>
  <c r="E38" i="110"/>
  <c r="G38" i="110"/>
  <c r="H38" i="110"/>
  <c r="D39" i="110"/>
  <c r="E39" i="110"/>
  <c r="G39" i="110"/>
  <c r="H39" i="110"/>
  <c r="D40" i="110"/>
  <c r="E40" i="110"/>
  <c r="G40" i="110"/>
  <c r="H40" i="110"/>
  <c r="D41" i="110"/>
  <c r="E41" i="110"/>
  <c r="G41" i="110"/>
  <c r="H41" i="110"/>
  <c r="D42" i="110"/>
  <c r="E42" i="110"/>
  <c r="G42" i="110"/>
  <c r="H42" i="110"/>
  <c r="D43" i="110"/>
  <c r="E43" i="110"/>
  <c r="G43" i="110"/>
  <c r="H43" i="110"/>
  <c r="D44" i="110"/>
  <c r="E44" i="110"/>
  <c r="G44" i="110"/>
  <c r="H44" i="110"/>
  <c r="D45" i="110"/>
  <c r="E45" i="110"/>
  <c r="G45" i="110"/>
  <c r="H45" i="110"/>
  <c r="D46" i="110"/>
  <c r="E46" i="110"/>
  <c r="G46" i="110"/>
  <c r="H46" i="110"/>
  <c r="D47" i="110"/>
  <c r="E47" i="110"/>
  <c r="G47" i="110"/>
  <c r="H47" i="110"/>
  <c r="D48" i="110"/>
  <c r="E48" i="110"/>
  <c r="G48" i="110"/>
  <c r="H48" i="110"/>
  <c r="D49" i="110"/>
  <c r="E49" i="110"/>
  <c r="G49" i="110"/>
  <c r="H49" i="110"/>
  <c r="D50" i="110"/>
  <c r="E50" i="110"/>
  <c r="G50" i="110"/>
  <c r="H50" i="110"/>
  <c r="D51" i="110"/>
  <c r="E51" i="110"/>
  <c r="G51" i="110"/>
  <c r="H51" i="110"/>
  <c r="D52" i="110"/>
  <c r="E52" i="110"/>
  <c r="G52" i="110"/>
  <c r="H52" i="110"/>
  <c r="D53" i="110"/>
  <c r="E53" i="110"/>
  <c r="G53" i="110"/>
  <c r="H53" i="110"/>
  <c r="C53" i="110"/>
  <c r="C52" i="110"/>
  <c r="C51" i="110"/>
  <c r="C50" i="110"/>
  <c r="C49" i="110"/>
  <c r="C48" i="110"/>
  <c r="C47" i="110"/>
  <c r="C46" i="110"/>
  <c r="C45" i="110"/>
  <c r="C44" i="110"/>
  <c r="C43" i="110"/>
  <c r="C42" i="110"/>
  <c r="C41" i="110"/>
  <c r="C40" i="110"/>
  <c r="C39" i="110"/>
  <c r="C38" i="110"/>
  <c r="C37" i="110"/>
  <c r="C36" i="110"/>
  <c r="C35" i="110"/>
  <c r="C34" i="110"/>
  <c r="C33" i="110"/>
  <c r="C32" i="110"/>
  <c r="C31" i="110"/>
  <c r="C30" i="110"/>
  <c r="C29" i="110"/>
  <c r="C28" i="110"/>
  <c r="C27" i="110"/>
  <c r="C26" i="110"/>
  <c r="C25" i="110"/>
  <c r="C24" i="110"/>
  <c r="C23" i="110"/>
  <c r="C22" i="110"/>
  <c r="C21" i="110"/>
  <c r="C20" i="110"/>
  <c r="C19" i="110"/>
  <c r="C18" i="110"/>
  <c r="C17" i="110"/>
  <c r="C16" i="110"/>
  <c r="C15" i="110"/>
  <c r="C14" i="110"/>
  <c r="C13" i="110"/>
  <c r="C12" i="110"/>
  <c r="C11" i="110"/>
  <c r="D11" i="109"/>
  <c r="E11" i="109"/>
  <c r="F11" i="109"/>
  <c r="G11" i="109"/>
  <c r="H11" i="109"/>
  <c r="D12" i="109"/>
  <c r="E12" i="109"/>
  <c r="G12" i="109"/>
  <c r="H12" i="109"/>
  <c r="D13" i="109"/>
  <c r="E13" i="109"/>
  <c r="G13" i="109"/>
  <c r="H13" i="109"/>
  <c r="D14" i="109"/>
  <c r="E14" i="109"/>
  <c r="G14" i="109"/>
  <c r="H14" i="109"/>
  <c r="D15" i="109"/>
  <c r="E15" i="109"/>
  <c r="G15" i="109"/>
  <c r="H15" i="109"/>
  <c r="D16" i="109"/>
  <c r="E16" i="109"/>
  <c r="G16" i="109"/>
  <c r="H16" i="109"/>
  <c r="D17" i="109"/>
  <c r="E17" i="109"/>
  <c r="G17" i="109"/>
  <c r="H17" i="109"/>
  <c r="D18" i="109"/>
  <c r="E18" i="109"/>
  <c r="G18" i="109"/>
  <c r="H18" i="109"/>
  <c r="D19" i="109"/>
  <c r="E19" i="109"/>
  <c r="G19" i="109"/>
  <c r="H19" i="109"/>
  <c r="D20" i="109"/>
  <c r="E20" i="109"/>
  <c r="G20" i="109"/>
  <c r="H20" i="109"/>
  <c r="D21" i="109"/>
  <c r="E21" i="109"/>
  <c r="G21" i="109"/>
  <c r="H21" i="109"/>
  <c r="D22" i="109"/>
  <c r="E22" i="109"/>
  <c r="G22" i="109"/>
  <c r="H22" i="109"/>
  <c r="D23" i="109"/>
  <c r="E23" i="109"/>
  <c r="G23" i="109"/>
  <c r="H23" i="109"/>
  <c r="D24" i="109"/>
  <c r="E24" i="109"/>
  <c r="G24" i="109"/>
  <c r="H24" i="109"/>
  <c r="D25" i="109"/>
  <c r="E25" i="109"/>
  <c r="G25" i="109"/>
  <c r="H25" i="109"/>
  <c r="D26" i="109"/>
  <c r="E26" i="109"/>
  <c r="G26" i="109"/>
  <c r="H26" i="109"/>
  <c r="D27" i="109"/>
  <c r="E27" i="109"/>
  <c r="G27" i="109"/>
  <c r="H27" i="109"/>
  <c r="D28" i="109"/>
  <c r="E28" i="109"/>
  <c r="G28" i="109"/>
  <c r="H28" i="109"/>
  <c r="D29" i="109"/>
  <c r="E29" i="109"/>
  <c r="G29" i="109"/>
  <c r="H29" i="109"/>
  <c r="D30" i="109"/>
  <c r="E30" i="109"/>
  <c r="G30" i="109"/>
  <c r="H30" i="109"/>
  <c r="D31" i="109"/>
  <c r="E31" i="109"/>
  <c r="G31" i="109"/>
  <c r="H31" i="109"/>
  <c r="D32" i="109"/>
  <c r="E32" i="109"/>
  <c r="G32" i="109"/>
  <c r="H32" i="109"/>
  <c r="D33" i="109"/>
  <c r="E33" i="109"/>
  <c r="G33" i="109"/>
  <c r="H33" i="109"/>
  <c r="D34" i="109"/>
  <c r="E34" i="109"/>
  <c r="G34" i="109"/>
  <c r="H34" i="109"/>
  <c r="D35" i="109"/>
  <c r="E35" i="109"/>
  <c r="G35" i="109"/>
  <c r="H35" i="109"/>
  <c r="D36" i="109"/>
  <c r="E36" i="109"/>
  <c r="G36" i="109"/>
  <c r="H36" i="109"/>
  <c r="D37" i="109"/>
  <c r="E37" i="109"/>
  <c r="G37" i="109"/>
  <c r="H37" i="109"/>
  <c r="D38" i="109"/>
  <c r="E38" i="109"/>
  <c r="G38" i="109"/>
  <c r="H38" i="109"/>
  <c r="D39" i="109"/>
  <c r="E39" i="109"/>
  <c r="G39" i="109"/>
  <c r="H39" i="109"/>
  <c r="D40" i="109"/>
  <c r="E40" i="109"/>
  <c r="G40" i="109"/>
  <c r="H40" i="109"/>
  <c r="D41" i="109"/>
  <c r="E41" i="109"/>
  <c r="G41" i="109"/>
  <c r="H41" i="109"/>
  <c r="D42" i="109"/>
  <c r="E42" i="109"/>
  <c r="G42" i="109"/>
  <c r="H42" i="109"/>
  <c r="D43" i="109"/>
  <c r="E43" i="109"/>
  <c r="G43" i="109"/>
  <c r="H43" i="109"/>
  <c r="D44" i="109"/>
  <c r="E44" i="109"/>
  <c r="G44" i="109"/>
  <c r="H44" i="109"/>
  <c r="D45" i="109"/>
  <c r="E45" i="109"/>
  <c r="G45" i="109"/>
  <c r="H45" i="109"/>
  <c r="D46" i="109"/>
  <c r="E46" i="109"/>
  <c r="G46" i="109"/>
  <c r="H46" i="109"/>
  <c r="D47" i="109"/>
  <c r="E47" i="109"/>
  <c r="G47" i="109"/>
  <c r="H47" i="109"/>
  <c r="D48" i="109"/>
  <c r="E48" i="109"/>
  <c r="G48" i="109"/>
  <c r="H48" i="109"/>
  <c r="D49" i="109"/>
  <c r="E49" i="109"/>
  <c r="G49" i="109"/>
  <c r="H49" i="109"/>
  <c r="D50" i="109"/>
  <c r="E50" i="109"/>
  <c r="G50" i="109"/>
  <c r="H50" i="109"/>
  <c r="D51" i="109"/>
  <c r="E51" i="109"/>
  <c r="G51" i="109"/>
  <c r="H51" i="109"/>
  <c r="D52" i="109"/>
  <c r="E52" i="109"/>
  <c r="G52" i="109"/>
  <c r="H52" i="109"/>
  <c r="D53" i="109"/>
  <c r="E53" i="109"/>
  <c r="G53" i="109"/>
  <c r="H53" i="109"/>
  <c r="C53" i="109"/>
  <c r="C52" i="109"/>
  <c r="C51" i="109"/>
  <c r="C50" i="109"/>
  <c r="C49" i="109"/>
  <c r="C48" i="109"/>
  <c r="C47" i="109"/>
  <c r="C46" i="109"/>
  <c r="C45" i="109"/>
  <c r="C44" i="109"/>
  <c r="C43" i="109"/>
  <c r="C42" i="109"/>
  <c r="C41" i="109"/>
  <c r="C40" i="109"/>
  <c r="C39" i="109"/>
  <c r="C38" i="109"/>
  <c r="C37" i="109"/>
  <c r="C36" i="109"/>
  <c r="C35" i="109"/>
  <c r="C34" i="109"/>
  <c r="C33" i="109"/>
  <c r="C32" i="109"/>
  <c r="C31" i="109"/>
  <c r="C30" i="109"/>
  <c r="C29" i="109"/>
  <c r="C28" i="109"/>
  <c r="C27" i="109"/>
  <c r="C26" i="109"/>
  <c r="C25" i="109"/>
  <c r="C24" i="109"/>
  <c r="C23" i="109"/>
  <c r="C22" i="109"/>
  <c r="C21" i="109"/>
  <c r="C20" i="109"/>
  <c r="C19" i="109"/>
  <c r="C18" i="109"/>
  <c r="C17" i="109"/>
  <c r="C16" i="109"/>
  <c r="C15" i="109"/>
  <c r="C14" i="109"/>
  <c r="C13" i="109"/>
  <c r="C12" i="109"/>
  <c r="C11" i="109"/>
  <c r="D11" i="108"/>
  <c r="E11" i="108"/>
  <c r="G11" i="108"/>
  <c r="H11" i="108"/>
  <c r="D12" i="108"/>
  <c r="E12" i="108"/>
  <c r="G12" i="108"/>
  <c r="H12" i="108"/>
  <c r="D13" i="108"/>
  <c r="E13" i="108"/>
  <c r="G13" i="108"/>
  <c r="H13" i="108"/>
  <c r="D14" i="108"/>
  <c r="E14" i="108"/>
  <c r="G14" i="108"/>
  <c r="H14" i="108"/>
  <c r="D15" i="108"/>
  <c r="E15" i="108"/>
  <c r="G15" i="108"/>
  <c r="H15" i="108"/>
  <c r="D16" i="108"/>
  <c r="E16" i="108"/>
  <c r="G16" i="108"/>
  <c r="H16" i="108"/>
  <c r="D17" i="108"/>
  <c r="E17" i="108"/>
  <c r="G17" i="108"/>
  <c r="H17" i="108"/>
  <c r="D18" i="108"/>
  <c r="E18" i="108"/>
  <c r="G18" i="108"/>
  <c r="H18" i="108"/>
  <c r="D19" i="108"/>
  <c r="E19" i="108"/>
  <c r="G19" i="108"/>
  <c r="H19" i="108"/>
  <c r="D20" i="108"/>
  <c r="E20" i="108"/>
  <c r="G20" i="108"/>
  <c r="H20" i="108"/>
  <c r="D21" i="108"/>
  <c r="E21" i="108"/>
  <c r="G21" i="108"/>
  <c r="H21" i="108"/>
  <c r="D22" i="108"/>
  <c r="E22" i="108"/>
  <c r="G22" i="108"/>
  <c r="H22" i="108"/>
  <c r="D23" i="108"/>
  <c r="E23" i="108"/>
  <c r="G23" i="108"/>
  <c r="H23" i="108"/>
  <c r="D24" i="108"/>
  <c r="E24" i="108"/>
  <c r="G24" i="108"/>
  <c r="H24" i="108"/>
  <c r="D25" i="108"/>
  <c r="E25" i="108"/>
  <c r="G25" i="108"/>
  <c r="H25" i="108"/>
  <c r="D26" i="108"/>
  <c r="E26" i="108"/>
  <c r="G26" i="108"/>
  <c r="H26" i="108"/>
  <c r="D27" i="108"/>
  <c r="E27" i="108"/>
  <c r="G27" i="108"/>
  <c r="H27" i="108"/>
  <c r="D28" i="108"/>
  <c r="E28" i="108"/>
  <c r="G28" i="108"/>
  <c r="H28" i="108"/>
  <c r="D29" i="108"/>
  <c r="E29" i="108"/>
  <c r="G29" i="108"/>
  <c r="H29" i="108"/>
  <c r="D30" i="108"/>
  <c r="E30" i="108"/>
  <c r="G30" i="108"/>
  <c r="H30" i="108"/>
  <c r="D31" i="108"/>
  <c r="E31" i="108"/>
  <c r="G31" i="108"/>
  <c r="H31" i="108"/>
  <c r="D32" i="108"/>
  <c r="E32" i="108"/>
  <c r="G32" i="108"/>
  <c r="H32" i="108"/>
  <c r="D33" i="108"/>
  <c r="E33" i="108"/>
  <c r="G33" i="108"/>
  <c r="H33" i="108"/>
  <c r="D34" i="108"/>
  <c r="E34" i="108"/>
  <c r="G34" i="108"/>
  <c r="H34" i="108"/>
  <c r="D35" i="108"/>
  <c r="E35" i="108"/>
  <c r="G35" i="108"/>
  <c r="H35" i="108"/>
  <c r="D36" i="108"/>
  <c r="E36" i="108"/>
  <c r="G36" i="108"/>
  <c r="H36" i="108"/>
  <c r="D37" i="108"/>
  <c r="E37" i="108"/>
  <c r="G37" i="108"/>
  <c r="H37" i="108"/>
  <c r="D38" i="108"/>
  <c r="E38" i="108"/>
  <c r="G38" i="108"/>
  <c r="H38" i="108"/>
  <c r="D39" i="108"/>
  <c r="E39" i="108"/>
  <c r="G39" i="108"/>
  <c r="H39" i="108"/>
  <c r="D40" i="108"/>
  <c r="E40" i="108"/>
  <c r="G40" i="108"/>
  <c r="H40" i="108"/>
  <c r="D41" i="108"/>
  <c r="E41" i="108"/>
  <c r="G41" i="108"/>
  <c r="H41" i="108"/>
  <c r="D42" i="108"/>
  <c r="E42" i="108"/>
  <c r="G42" i="108"/>
  <c r="H42" i="108"/>
  <c r="D43" i="108"/>
  <c r="E43" i="108"/>
  <c r="G43" i="108"/>
  <c r="H43" i="108"/>
  <c r="D44" i="108"/>
  <c r="E44" i="108"/>
  <c r="G44" i="108"/>
  <c r="H44" i="108"/>
  <c r="D45" i="108"/>
  <c r="E45" i="108"/>
  <c r="G45" i="108"/>
  <c r="H45" i="108"/>
  <c r="D46" i="108"/>
  <c r="E46" i="108"/>
  <c r="G46" i="108"/>
  <c r="H46" i="108"/>
  <c r="D47" i="108"/>
  <c r="E47" i="108"/>
  <c r="G47" i="108"/>
  <c r="H47" i="108"/>
  <c r="D48" i="108"/>
  <c r="E48" i="108"/>
  <c r="G48" i="108"/>
  <c r="H48" i="108"/>
  <c r="D49" i="108"/>
  <c r="E49" i="108"/>
  <c r="G49" i="108"/>
  <c r="H49" i="108"/>
  <c r="D50" i="108"/>
  <c r="E50" i="108"/>
  <c r="G50" i="108"/>
  <c r="H50" i="108"/>
  <c r="D51" i="108"/>
  <c r="E51" i="108"/>
  <c r="G51" i="108"/>
  <c r="H51" i="108"/>
  <c r="D52" i="108"/>
  <c r="E52" i="108"/>
  <c r="G52" i="108"/>
  <c r="H52" i="108"/>
  <c r="D53" i="108"/>
  <c r="E53" i="108"/>
  <c r="G53" i="108"/>
  <c r="H53" i="108"/>
  <c r="C53" i="108"/>
  <c r="C52" i="108"/>
  <c r="C51" i="108"/>
  <c r="C50" i="108"/>
  <c r="C49" i="108"/>
  <c r="C48" i="108"/>
  <c r="C47" i="108"/>
  <c r="C46" i="108"/>
  <c r="C45" i="108"/>
  <c r="C44" i="108"/>
  <c r="C43" i="108"/>
  <c r="C42" i="108"/>
  <c r="C41" i="108"/>
  <c r="C40" i="108"/>
  <c r="C39" i="108"/>
  <c r="C38" i="108"/>
  <c r="C37" i="108"/>
  <c r="C36" i="108"/>
  <c r="C35" i="108"/>
  <c r="C34" i="108"/>
  <c r="C33" i="108"/>
  <c r="C32" i="108"/>
  <c r="C31" i="108"/>
  <c r="C30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7" i="108"/>
  <c r="C16" i="108"/>
  <c r="C15" i="108"/>
  <c r="C14" i="108"/>
  <c r="C13" i="108"/>
  <c r="C12" i="108"/>
  <c r="C11" i="108"/>
  <c r="D11" i="107"/>
  <c r="E11" i="107"/>
  <c r="G11" i="107"/>
  <c r="H11" i="107"/>
  <c r="D12" i="107"/>
  <c r="E12" i="107"/>
  <c r="G12" i="107"/>
  <c r="H12" i="107"/>
  <c r="D13" i="107"/>
  <c r="E13" i="107"/>
  <c r="G13" i="107"/>
  <c r="H13" i="107"/>
  <c r="D14" i="107"/>
  <c r="E14" i="107"/>
  <c r="G14" i="107"/>
  <c r="H14" i="107"/>
  <c r="D15" i="107"/>
  <c r="E15" i="107"/>
  <c r="G15" i="107"/>
  <c r="H15" i="107"/>
  <c r="D16" i="107"/>
  <c r="E16" i="107"/>
  <c r="G16" i="107"/>
  <c r="H16" i="107"/>
  <c r="D17" i="107"/>
  <c r="E17" i="107"/>
  <c r="G17" i="107"/>
  <c r="H17" i="107"/>
  <c r="D18" i="107"/>
  <c r="E18" i="107"/>
  <c r="G18" i="107"/>
  <c r="H18" i="107"/>
  <c r="D19" i="107"/>
  <c r="E19" i="107"/>
  <c r="G19" i="107"/>
  <c r="H19" i="107"/>
  <c r="D20" i="107"/>
  <c r="E20" i="107"/>
  <c r="G20" i="107"/>
  <c r="H20" i="107"/>
  <c r="D21" i="107"/>
  <c r="E21" i="107"/>
  <c r="G21" i="107"/>
  <c r="H21" i="107"/>
  <c r="D22" i="107"/>
  <c r="E22" i="107"/>
  <c r="G22" i="107"/>
  <c r="H22" i="107"/>
  <c r="D23" i="107"/>
  <c r="E23" i="107"/>
  <c r="G23" i="107"/>
  <c r="H23" i="107"/>
  <c r="D24" i="107"/>
  <c r="E24" i="107"/>
  <c r="G24" i="107"/>
  <c r="H24" i="107"/>
  <c r="D25" i="107"/>
  <c r="E25" i="107"/>
  <c r="G25" i="107"/>
  <c r="H25" i="107"/>
  <c r="D26" i="107"/>
  <c r="E26" i="107"/>
  <c r="G26" i="107"/>
  <c r="H26" i="107"/>
  <c r="D27" i="107"/>
  <c r="E27" i="107"/>
  <c r="G27" i="107"/>
  <c r="H27" i="107"/>
  <c r="D28" i="107"/>
  <c r="E28" i="107"/>
  <c r="G28" i="107"/>
  <c r="H28" i="107"/>
  <c r="D29" i="107"/>
  <c r="E29" i="107"/>
  <c r="G29" i="107"/>
  <c r="H29" i="107"/>
  <c r="D30" i="107"/>
  <c r="E30" i="107"/>
  <c r="G30" i="107"/>
  <c r="H30" i="107"/>
  <c r="D31" i="107"/>
  <c r="E31" i="107"/>
  <c r="G31" i="107"/>
  <c r="H31" i="107"/>
  <c r="D32" i="107"/>
  <c r="E32" i="107"/>
  <c r="G32" i="107"/>
  <c r="H32" i="107"/>
  <c r="D33" i="107"/>
  <c r="E33" i="107"/>
  <c r="G33" i="107"/>
  <c r="H33" i="107"/>
  <c r="D34" i="107"/>
  <c r="E34" i="107"/>
  <c r="G34" i="107"/>
  <c r="H34" i="107"/>
  <c r="D35" i="107"/>
  <c r="E35" i="107"/>
  <c r="G35" i="107"/>
  <c r="H35" i="107"/>
  <c r="D36" i="107"/>
  <c r="E36" i="107"/>
  <c r="G36" i="107"/>
  <c r="H36" i="107"/>
  <c r="D37" i="107"/>
  <c r="E37" i="107"/>
  <c r="G37" i="107"/>
  <c r="H37" i="107"/>
  <c r="D38" i="107"/>
  <c r="E38" i="107"/>
  <c r="G38" i="107"/>
  <c r="H38" i="107"/>
  <c r="D39" i="107"/>
  <c r="E39" i="107"/>
  <c r="G39" i="107"/>
  <c r="H39" i="107"/>
  <c r="D40" i="107"/>
  <c r="E40" i="107"/>
  <c r="G40" i="107"/>
  <c r="H40" i="107"/>
  <c r="D41" i="107"/>
  <c r="E41" i="107"/>
  <c r="G41" i="107"/>
  <c r="H41" i="107"/>
  <c r="D42" i="107"/>
  <c r="E42" i="107"/>
  <c r="G42" i="107"/>
  <c r="H42" i="107"/>
  <c r="D43" i="107"/>
  <c r="E43" i="107"/>
  <c r="G43" i="107"/>
  <c r="H43" i="107"/>
  <c r="D44" i="107"/>
  <c r="E44" i="107"/>
  <c r="G44" i="107"/>
  <c r="H44" i="107"/>
  <c r="D45" i="107"/>
  <c r="E45" i="107"/>
  <c r="G45" i="107"/>
  <c r="H45" i="107"/>
  <c r="D46" i="107"/>
  <c r="E46" i="107"/>
  <c r="G46" i="107"/>
  <c r="H46" i="107"/>
  <c r="D47" i="107"/>
  <c r="E47" i="107"/>
  <c r="G47" i="107"/>
  <c r="H47" i="107"/>
  <c r="D48" i="107"/>
  <c r="E48" i="107"/>
  <c r="G48" i="107"/>
  <c r="H48" i="107"/>
  <c r="D49" i="107"/>
  <c r="E49" i="107"/>
  <c r="G49" i="107"/>
  <c r="H49" i="107"/>
  <c r="D50" i="107"/>
  <c r="E50" i="107"/>
  <c r="G50" i="107"/>
  <c r="H50" i="107"/>
  <c r="D51" i="107"/>
  <c r="E51" i="107"/>
  <c r="G51" i="107"/>
  <c r="H51" i="107"/>
  <c r="D52" i="107"/>
  <c r="E52" i="107"/>
  <c r="G52" i="107"/>
  <c r="H52" i="107"/>
  <c r="D53" i="107"/>
  <c r="E53" i="107"/>
  <c r="G53" i="107"/>
  <c r="H53" i="107"/>
  <c r="C53" i="107"/>
  <c r="C52" i="107"/>
  <c r="C51" i="107"/>
  <c r="C50" i="107"/>
  <c r="C49" i="107"/>
  <c r="C48" i="107"/>
  <c r="C47" i="107"/>
  <c r="C46" i="107"/>
  <c r="C45" i="107"/>
  <c r="C44" i="107"/>
  <c r="C43" i="107"/>
  <c r="C42" i="107"/>
  <c r="C41" i="107"/>
  <c r="C40" i="107"/>
  <c r="C39" i="107"/>
  <c r="C38" i="107"/>
  <c r="C37" i="107"/>
  <c r="C36" i="107"/>
  <c r="C35" i="107"/>
  <c r="C34" i="107"/>
  <c r="C33" i="107"/>
  <c r="C32" i="107"/>
  <c r="C31" i="107"/>
  <c r="C30" i="107"/>
  <c r="C29" i="107"/>
  <c r="C28" i="107"/>
  <c r="C27" i="107"/>
  <c r="C26" i="107"/>
  <c r="C25" i="107"/>
  <c r="C24" i="107"/>
  <c r="C23" i="107"/>
  <c r="C22" i="107"/>
  <c r="C21" i="107"/>
  <c r="C20" i="107"/>
  <c r="C19" i="107"/>
  <c r="C18" i="107"/>
  <c r="C17" i="107"/>
  <c r="C16" i="107"/>
  <c r="C15" i="107"/>
  <c r="C14" i="107"/>
  <c r="C13" i="107"/>
  <c r="C12" i="107"/>
  <c r="C11" i="107"/>
  <c r="D11" i="106"/>
  <c r="E11" i="106"/>
  <c r="G11" i="106"/>
  <c r="H11" i="106"/>
  <c r="D12" i="106"/>
  <c r="E12" i="106"/>
  <c r="G12" i="106"/>
  <c r="H12" i="106"/>
  <c r="D13" i="106"/>
  <c r="E13" i="106"/>
  <c r="G13" i="106"/>
  <c r="H13" i="106"/>
  <c r="D14" i="106"/>
  <c r="E14" i="106"/>
  <c r="G14" i="106"/>
  <c r="H14" i="106"/>
  <c r="D15" i="106"/>
  <c r="E15" i="106"/>
  <c r="G15" i="106"/>
  <c r="H15" i="106"/>
  <c r="D16" i="106"/>
  <c r="E16" i="106"/>
  <c r="G16" i="106"/>
  <c r="H16" i="106"/>
  <c r="D17" i="106"/>
  <c r="E17" i="106"/>
  <c r="G17" i="106"/>
  <c r="H17" i="106"/>
  <c r="D18" i="106"/>
  <c r="E18" i="106"/>
  <c r="G18" i="106"/>
  <c r="H18" i="106"/>
  <c r="D19" i="106"/>
  <c r="E19" i="106"/>
  <c r="G19" i="106"/>
  <c r="H19" i="106"/>
  <c r="D20" i="106"/>
  <c r="E20" i="106"/>
  <c r="G20" i="106"/>
  <c r="H20" i="106"/>
  <c r="D21" i="106"/>
  <c r="E21" i="106"/>
  <c r="G21" i="106"/>
  <c r="H21" i="106"/>
  <c r="D22" i="106"/>
  <c r="E22" i="106"/>
  <c r="G22" i="106"/>
  <c r="H22" i="106"/>
  <c r="D23" i="106"/>
  <c r="E23" i="106"/>
  <c r="G23" i="106"/>
  <c r="H23" i="106"/>
  <c r="D24" i="106"/>
  <c r="E24" i="106"/>
  <c r="G24" i="106"/>
  <c r="H24" i="106"/>
  <c r="D25" i="106"/>
  <c r="E25" i="106"/>
  <c r="G25" i="106"/>
  <c r="H25" i="106"/>
  <c r="D26" i="106"/>
  <c r="E26" i="106"/>
  <c r="G26" i="106"/>
  <c r="H26" i="106"/>
  <c r="D27" i="106"/>
  <c r="E27" i="106"/>
  <c r="G27" i="106"/>
  <c r="H27" i="106"/>
  <c r="D28" i="106"/>
  <c r="E28" i="106"/>
  <c r="G28" i="106"/>
  <c r="H28" i="106"/>
  <c r="D29" i="106"/>
  <c r="E29" i="106"/>
  <c r="G29" i="106"/>
  <c r="H29" i="106"/>
  <c r="D30" i="106"/>
  <c r="E30" i="106"/>
  <c r="G30" i="106"/>
  <c r="H30" i="106"/>
  <c r="D31" i="106"/>
  <c r="E31" i="106"/>
  <c r="G31" i="106"/>
  <c r="H31" i="106"/>
  <c r="D32" i="106"/>
  <c r="E32" i="106"/>
  <c r="G32" i="106"/>
  <c r="H32" i="106"/>
  <c r="D33" i="106"/>
  <c r="E33" i="106"/>
  <c r="G33" i="106"/>
  <c r="H33" i="106"/>
  <c r="D34" i="106"/>
  <c r="E34" i="106"/>
  <c r="G34" i="106"/>
  <c r="H34" i="106"/>
  <c r="D35" i="106"/>
  <c r="E35" i="106"/>
  <c r="G35" i="106"/>
  <c r="H35" i="106"/>
  <c r="D36" i="106"/>
  <c r="E36" i="106"/>
  <c r="G36" i="106"/>
  <c r="H36" i="106"/>
  <c r="D37" i="106"/>
  <c r="E37" i="106"/>
  <c r="G37" i="106"/>
  <c r="H37" i="106"/>
  <c r="D38" i="106"/>
  <c r="E38" i="106"/>
  <c r="G38" i="106"/>
  <c r="H38" i="106"/>
  <c r="D39" i="106"/>
  <c r="E39" i="106"/>
  <c r="G39" i="106"/>
  <c r="H39" i="106"/>
  <c r="D40" i="106"/>
  <c r="E40" i="106"/>
  <c r="G40" i="106"/>
  <c r="H40" i="106"/>
  <c r="D41" i="106"/>
  <c r="E41" i="106"/>
  <c r="G41" i="106"/>
  <c r="H41" i="106"/>
  <c r="D42" i="106"/>
  <c r="E42" i="106"/>
  <c r="G42" i="106"/>
  <c r="H42" i="106"/>
  <c r="D43" i="106"/>
  <c r="E43" i="106"/>
  <c r="G43" i="106"/>
  <c r="H43" i="106"/>
  <c r="D44" i="106"/>
  <c r="E44" i="106"/>
  <c r="G44" i="106"/>
  <c r="H44" i="106"/>
  <c r="D45" i="106"/>
  <c r="E45" i="106"/>
  <c r="G45" i="106"/>
  <c r="H45" i="106"/>
  <c r="D46" i="106"/>
  <c r="E46" i="106"/>
  <c r="G46" i="106"/>
  <c r="H46" i="106"/>
  <c r="D47" i="106"/>
  <c r="E47" i="106"/>
  <c r="G47" i="106"/>
  <c r="H47" i="106"/>
  <c r="D48" i="106"/>
  <c r="E48" i="106"/>
  <c r="G48" i="106"/>
  <c r="H48" i="106"/>
  <c r="D49" i="106"/>
  <c r="E49" i="106"/>
  <c r="G49" i="106"/>
  <c r="H49" i="106"/>
  <c r="D50" i="106"/>
  <c r="E50" i="106"/>
  <c r="G50" i="106"/>
  <c r="H50" i="106"/>
  <c r="D51" i="106"/>
  <c r="E51" i="106"/>
  <c r="G51" i="106"/>
  <c r="H51" i="106"/>
  <c r="D52" i="106"/>
  <c r="E52" i="106"/>
  <c r="G52" i="106"/>
  <c r="H52" i="106"/>
  <c r="D53" i="106"/>
  <c r="E53" i="106"/>
  <c r="G53" i="106"/>
  <c r="H53" i="106"/>
  <c r="C53" i="106"/>
  <c r="C52" i="106"/>
  <c r="C51" i="106"/>
  <c r="C50" i="106"/>
  <c r="C49" i="106"/>
  <c r="C48" i="106"/>
  <c r="C47" i="106"/>
  <c r="C46" i="106"/>
  <c r="C45" i="106"/>
  <c r="C44" i="106"/>
  <c r="C43" i="106"/>
  <c r="C42" i="106"/>
  <c r="C41" i="106"/>
  <c r="C40" i="106"/>
  <c r="C39" i="106"/>
  <c r="C38" i="106"/>
  <c r="C37" i="106"/>
  <c r="C36" i="106"/>
  <c r="C35" i="106"/>
  <c r="C34" i="106"/>
  <c r="C33" i="106"/>
  <c r="C32" i="106"/>
  <c r="C31" i="106"/>
  <c r="C30" i="106"/>
  <c r="C29" i="106"/>
  <c r="C28" i="106"/>
  <c r="C27" i="106"/>
  <c r="C26" i="106"/>
  <c r="C25" i="106"/>
  <c r="C24" i="106"/>
  <c r="C23" i="106"/>
  <c r="C22" i="106"/>
  <c r="C21" i="106"/>
  <c r="C20" i="106"/>
  <c r="C19" i="106"/>
  <c r="C18" i="106"/>
  <c r="C17" i="106"/>
  <c r="C16" i="106"/>
  <c r="C15" i="106"/>
  <c r="C14" i="106"/>
  <c r="C13" i="106"/>
  <c r="C12" i="106"/>
  <c r="C11" i="106"/>
  <c r="D11" i="105"/>
  <c r="E11" i="105"/>
  <c r="F11" i="105"/>
  <c r="G11" i="105"/>
  <c r="H11" i="105"/>
  <c r="D12" i="105"/>
  <c r="E12" i="105"/>
  <c r="G12" i="105"/>
  <c r="H12" i="105"/>
  <c r="D13" i="105"/>
  <c r="E13" i="105"/>
  <c r="G13" i="105"/>
  <c r="H13" i="105"/>
  <c r="D14" i="105"/>
  <c r="E14" i="105"/>
  <c r="G14" i="105"/>
  <c r="H14" i="105"/>
  <c r="D15" i="105"/>
  <c r="E15" i="105"/>
  <c r="G15" i="105"/>
  <c r="H15" i="105"/>
  <c r="D16" i="105"/>
  <c r="E16" i="105"/>
  <c r="G16" i="105"/>
  <c r="H16" i="105"/>
  <c r="D17" i="105"/>
  <c r="E17" i="105"/>
  <c r="G17" i="105"/>
  <c r="H17" i="105"/>
  <c r="D18" i="105"/>
  <c r="E18" i="105"/>
  <c r="G18" i="105"/>
  <c r="H18" i="105"/>
  <c r="D19" i="105"/>
  <c r="E19" i="105"/>
  <c r="G19" i="105"/>
  <c r="H19" i="105"/>
  <c r="D20" i="105"/>
  <c r="E20" i="105"/>
  <c r="G20" i="105"/>
  <c r="H20" i="105"/>
  <c r="D21" i="105"/>
  <c r="E21" i="105"/>
  <c r="G21" i="105"/>
  <c r="H21" i="105"/>
  <c r="D22" i="105"/>
  <c r="E22" i="105"/>
  <c r="G22" i="105"/>
  <c r="H22" i="105"/>
  <c r="D23" i="105"/>
  <c r="E23" i="105"/>
  <c r="G23" i="105"/>
  <c r="H23" i="105"/>
  <c r="D24" i="105"/>
  <c r="E24" i="105"/>
  <c r="G24" i="105"/>
  <c r="H24" i="105"/>
  <c r="D25" i="105"/>
  <c r="E25" i="105"/>
  <c r="G25" i="105"/>
  <c r="H25" i="105"/>
  <c r="D26" i="105"/>
  <c r="E26" i="105"/>
  <c r="G26" i="105"/>
  <c r="H26" i="105"/>
  <c r="D27" i="105"/>
  <c r="E27" i="105"/>
  <c r="G27" i="105"/>
  <c r="H27" i="105"/>
  <c r="D28" i="105"/>
  <c r="E28" i="105"/>
  <c r="G28" i="105"/>
  <c r="H28" i="105"/>
  <c r="D29" i="105"/>
  <c r="E29" i="105"/>
  <c r="G29" i="105"/>
  <c r="H29" i="105"/>
  <c r="D30" i="105"/>
  <c r="E30" i="105"/>
  <c r="G30" i="105"/>
  <c r="H30" i="105"/>
  <c r="D31" i="105"/>
  <c r="E31" i="105"/>
  <c r="G31" i="105"/>
  <c r="H31" i="105"/>
  <c r="D32" i="105"/>
  <c r="E32" i="105"/>
  <c r="G32" i="105"/>
  <c r="H32" i="105"/>
  <c r="D33" i="105"/>
  <c r="E33" i="105"/>
  <c r="G33" i="105"/>
  <c r="H33" i="105"/>
  <c r="D34" i="105"/>
  <c r="E34" i="105"/>
  <c r="G34" i="105"/>
  <c r="H34" i="105"/>
  <c r="D35" i="105"/>
  <c r="E35" i="105"/>
  <c r="G35" i="105"/>
  <c r="H35" i="105"/>
  <c r="D36" i="105"/>
  <c r="E36" i="105"/>
  <c r="G36" i="105"/>
  <c r="H36" i="105"/>
  <c r="D37" i="105"/>
  <c r="E37" i="105"/>
  <c r="G37" i="105"/>
  <c r="H37" i="105"/>
  <c r="D38" i="105"/>
  <c r="E38" i="105"/>
  <c r="G38" i="105"/>
  <c r="H38" i="105"/>
  <c r="D39" i="105"/>
  <c r="E39" i="105"/>
  <c r="G39" i="105"/>
  <c r="H39" i="105"/>
  <c r="D40" i="105"/>
  <c r="E40" i="105"/>
  <c r="G40" i="105"/>
  <c r="H40" i="105"/>
  <c r="D41" i="105"/>
  <c r="E41" i="105"/>
  <c r="G41" i="105"/>
  <c r="H41" i="105"/>
  <c r="D42" i="105"/>
  <c r="E42" i="105"/>
  <c r="G42" i="105"/>
  <c r="H42" i="105"/>
  <c r="D43" i="105"/>
  <c r="E43" i="105"/>
  <c r="G43" i="105"/>
  <c r="H43" i="105"/>
  <c r="D44" i="105"/>
  <c r="E44" i="105"/>
  <c r="G44" i="105"/>
  <c r="H44" i="105"/>
  <c r="D45" i="105"/>
  <c r="E45" i="105"/>
  <c r="G45" i="105"/>
  <c r="H45" i="105"/>
  <c r="D46" i="105"/>
  <c r="E46" i="105"/>
  <c r="G46" i="105"/>
  <c r="H46" i="105"/>
  <c r="D47" i="105"/>
  <c r="E47" i="105"/>
  <c r="G47" i="105"/>
  <c r="H47" i="105"/>
  <c r="D48" i="105"/>
  <c r="E48" i="105"/>
  <c r="G48" i="105"/>
  <c r="H48" i="105"/>
  <c r="D49" i="105"/>
  <c r="E49" i="105"/>
  <c r="G49" i="105"/>
  <c r="H49" i="105"/>
  <c r="D50" i="105"/>
  <c r="E50" i="105"/>
  <c r="G50" i="105"/>
  <c r="H50" i="105"/>
  <c r="D51" i="105"/>
  <c r="E51" i="105"/>
  <c r="G51" i="105"/>
  <c r="H51" i="105"/>
  <c r="D52" i="105"/>
  <c r="E52" i="105"/>
  <c r="G52" i="105"/>
  <c r="H52" i="105"/>
  <c r="D53" i="105"/>
  <c r="E53" i="105"/>
  <c r="G53" i="105"/>
  <c r="H53" i="105"/>
  <c r="C53" i="105"/>
  <c r="C52" i="105"/>
  <c r="C51" i="105"/>
  <c r="C50" i="105"/>
  <c r="C49" i="105"/>
  <c r="C48" i="105"/>
  <c r="C47" i="105"/>
  <c r="C46" i="105"/>
  <c r="C45" i="105"/>
  <c r="C44" i="105"/>
  <c r="C43" i="105"/>
  <c r="C42" i="105"/>
  <c r="C41" i="105"/>
  <c r="C40" i="105"/>
  <c r="C39" i="105"/>
  <c r="C38" i="105"/>
  <c r="C37" i="105"/>
  <c r="C36" i="105"/>
  <c r="C35" i="105"/>
  <c r="C34" i="105"/>
  <c r="C33" i="105"/>
  <c r="C32" i="105"/>
  <c r="C31" i="105"/>
  <c r="C30" i="105"/>
  <c r="C29" i="105"/>
  <c r="C28" i="105"/>
  <c r="C27" i="105"/>
  <c r="C26" i="105"/>
  <c r="C25" i="105"/>
  <c r="C24" i="105"/>
  <c r="C23" i="105"/>
  <c r="C22" i="105"/>
  <c r="C21" i="105"/>
  <c r="C20" i="105"/>
  <c r="C19" i="105"/>
  <c r="C18" i="105"/>
  <c r="C17" i="105"/>
  <c r="C16" i="105"/>
  <c r="C15" i="105"/>
  <c r="C14" i="105"/>
  <c r="C13" i="105"/>
  <c r="C12" i="105"/>
  <c r="C11" i="105"/>
  <c r="D11" i="104"/>
  <c r="E11" i="104"/>
  <c r="G11" i="104"/>
  <c r="I11" i="104" s="1"/>
  <c r="H11" i="104"/>
  <c r="D12" i="104"/>
  <c r="E12" i="104"/>
  <c r="G12" i="104"/>
  <c r="H12" i="104"/>
  <c r="D13" i="104"/>
  <c r="E13" i="104"/>
  <c r="G13" i="104"/>
  <c r="H13" i="104"/>
  <c r="D14" i="104"/>
  <c r="E14" i="104"/>
  <c r="G14" i="104"/>
  <c r="H14" i="104"/>
  <c r="D15" i="104"/>
  <c r="E15" i="104"/>
  <c r="G15" i="104"/>
  <c r="H15" i="104"/>
  <c r="D16" i="104"/>
  <c r="E16" i="104"/>
  <c r="G16" i="104"/>
  <c r="H16" i="104"/>
  <c r="D17" i="104"/>
  <c r="E17" i="104"/>
  <c r="G17" i="104"/>
  <c r="H17" i="104"/>
  <c r="D18" i="104"/>
  <c r="E18" i="104"/>
  <c r="G18" i="104"/>
  <c r="H18" i="104"/>
  <c r="D19" i="104"/>
  <c r="E19" i="104"/>
  <c r="G19" i="104"/>
  <c r="H19" i="104"/>
  <c r="D20" i="104"/>
  <c r="E20" i="104"/>
  <c r="G20" i="104"/>
  <c r="H20" i="104"/>
  <c r="D21" i="104"/>
  <c r="E21" i="104"/>
  <c r="G21" i="104"/>
  <c r="H21" i="104"/>
  <c r="D22" i="104"/>
  <c r="E22" i="104"/>
  <c r="G22" i="104"/>
  <c r="H22" i="104"/>
  <c r="D23" i="104"/>
  <c r="E23" i="104"/>
  <c r="G23" i="104"/>
  <c r="H23" i="104"/>
  <c r="D24" i="104"/>
  <c r="E24" i="104"/>
  <c r="G24" i="104"/>
  <c r="H24" i="104"/>
  <c r="D25" i="104"/>
  <c r="E25" i="104"/>
  <c r="G25" i="104"/>
  <c r="H25" i="104"/>
  <c r="D26" i="104"/>
  <c r="E26" i="104"/>
  <c r="G26" i="104"/>
  <c r="H26" i="104"/>
  <c r="D27" i="104"/>
  <c r="E27" i="104"/>
  <c r="G27" i="104"/>
  <c r="H27" i="104"/>
  <c r="D28" i="104"/>
  <c r="E28" i="104"/>
  <c r="G28" i="104"/>
  <c r="H28" i="104"/>
  <c r="D29" i="104"/>
  <c r="E29" i="104"/>
  <c r="G29" i="104"/>
  <c r="H29" i="104"/>
  <c r="D30" i="104"/>
  <c r="E30" i="104"/>
  <c r="G30" i="104"/>
  <c r="H30" i="104"/>
  <c r="D31" i="104"/>
  <c r="E31" i="104"/>
  <c r="G31" i="104"/>
  <c r="H31" i="104"/>
  <c r="D32" i="104"/>
  <c r="E32" i="104"/>
  <c r="G32" i="104"/>
  <c r="H32" i="104"/>
  <c r="D33" i="104"/>
  <c r="E33" i="104"/>
  <c r="G33" i="104"/>
  <c r="H33" i="104"/>
  <c r="D34" i="104"/>
  <c r="E34" i="104"/>
  <c r="G34" i="104"/>
  <c r="H34" i="104"/>
  <c r="D35" i="104"/>
  <c r="E35" i="104"/>
  <c r="G35" i="104"/>
  <c r="H35" i="104"/>
  <c r="D36" i="104"/>
  <c r="E36" i="104"/>
  <c r="G36" i="104"/>
  <c r="H36" i="104"/>
  <c r="D37" i="104"/>
  <c r="E37" i="104"/>
  <c r="G37" i="104"/>
  <c r="H37" i="104"/>
  <c r="D38" i="104"/>
  <c r="E38" i="104"/>
  <c r="G38" i="104"/>
  <c r="H38" i="104"/>
  <c r="D39" i="104"/>
  <c r="E39" i="104"/>
  <c r="G39" i="104"/>
  <c r="H39" i="104"/>
  <c r="D40" i="104"/>
  <c r="E40" i="104"/>
  <c r="G40" i="104"/>
  <c r="H40" i="104"/>
  <c r="D41" i="104"/>
  <c r="E41" i="104"/>
  <c r="G41" i="104"/>
  <c r="H41" i="104"/>
  <c r="D42" i="104"/>
  <c r="E42" i="104"/>
  <c r="G42" i="104"/>
  <c r="H42" i="104"/>
  <c r="D43" i="104"/>
  <c r="E43" i="104"/>
  <c r="G43" i="104"/>
  <c r="H43" i="104"/>
  <c r="D44" i="104"/>
  <c r="E44" i="104"/>
  <c r="G44" i="104"/>
  <c r="H44" i="104"/>
  <c r="D45" i="104"/>
  <c r="E45" i="104"/>
  <c r="G45" i="104"/>
  <c r="H45" i="104"/>
  <c r="D46" i="104"/>
  <c r="E46" i="104"/>
  <c r="G46" i="104"/>
  <c r="H46" i="104"/>
  <c r="D47" i="104"/>
  <c r="E47" i="104"/>
  <c r="G47" i="104"/>
  <c r="H47" i="104"/>
  <c r="D48" i="104"/>
  <c r="E48" i="104"/>
  <c r="G48" i="104"/>
  <c r="H48" i="104"/>
  <c r="D49" i="104"/>
  <c r="E49" i="104"/>
  <c r="G49" i="104"/>
  <c r="H49" i="104"/>
  <c r="D50" i="104"/>
  <c r="E50" i="104"/>
  <c r="G50" i="104"/>
  <c r="H50" i="104"/>
  <c r="D51" i="104"/>
  <c r="E51" i="104"/>
  <c r="G51" i="104"/>
  <c r="H51" i="104"/>
  <c r="D52" i="104"/>
  <c r="E52" i="104"/>
  <c r="G52" i="104"/>
  <c r="H52" i="104"/>
  <c r="D53" i="104"/>
  <c r="E53" i="104"/>
  <c r="G53" i="104"/>
  <c r="H53" i="104"/>
  <c r="C53" i="104"/>
  <c r="C52" i="104"/>
  <c r="C51" i="104"/>
  <c r="C50" i="104"/>
  <c r="C49" i="104"/>
  <c r="C48" i="104"/>
  <c r="C47" i="104"/>
  <c r="C46" i="104"/>
  <c r="C45" i="104"/>
  <c r="C44" i="104"/>
  <c r="C43" i="104"/>
  <c r="C42" i="104"/>
  <c r="C41" i="104"/>
  <c r="C40" i="104"/>
  <c r="C39" i="104"/>
  <c r="C38" i="104"/>
  <c r="C37" i="104"/>
  <c r="C36" i="104"/>
  <c r="C35" i="104"/>
  <c r="C34" i="104"/>
  <c r="C33" i="104"/>
  <c r="C32" i="104"/>
  <c r="C31" i="104"/>
  <c r="C30" i="104"/>
  <c r="C29" i="104"/>
  <c r="C28" i="104"/>
  <c r="C27" i="104"/>
  <c r="C26" i="104"/>
  <c r="C25" i="104"/>
  <c r="C24" i="104"/>
  <c r="C23" i="104"/>
  <c r="C22" i="104"/>
  <c r="C21" i="104"/>
  <c r="C20" i="104"/>
  <c r="C19" i="104"/>
  <c r="C18" i="104"/>
  <c r="C17" i="104"/>
  <c r="C16" i="104"/>
  <c r="C15" i="104"/>
  <c r="C14" i="104"/>
  <c r="C13" i="104"/>
  <c r="C12" i="104"/>
  <c r="C11" i="104"/>
  <c r="D11" i="103"/>
  <c r="E11" i="103"/>
  <c r="G11" i="103"/>
  <c r="H11" i="103"/>
  <c r="D12" i="103"/>
  <c r="E12" i="103"/>
  <c r="G12" i="103"/>
  <c r="H12" i="103"/>
  <c r="D13" i="103"/>
  <c r="E13" i="103"/>
  <c r="G13" i="103"/>
  <c r="H13" i="103"/>
  <c r="D14" i="103"/>
  <c r="E14" i="103"/>
  <c r="G14" i="103"/>
  <c r="H14" i="103"/>
  <c r="D15" i="103"/>
  <c r="E15" i="103"/>
  <c r="G15" i="103"/>
  <c r="H15" i="103"/>
  <c r="D16" i="103"/>
  <c r="E16" i="103"/>
  <c r="G16" i="103"/>
  <c r="H16" i="103"/>
  <c r="D17" i="103"/>
  <c r="E17" i="103"/>
  <c r="G17" i="103"/>
  <c r="H17" i="103"/>
  <c r="D18" i="103"/>
  <c r="E18" i="103"/>
  <c r="G18" i="103"/>
  <c r="H18" i="103"/>
  <c r="D19" i="103"/>
  <c r="E19" i="103"/>
  <c r="G19" i="103"/>
  <c r="H19" i="103"/>
  <c r="D20" i="103"/>
  <c r="E20" i="103"/>
  <c r="G20" i="103"/>
  <c r="H20" i="103"/>
  <c r="D21" i="103"/>
  <c r="E21" i="103"/>
  <c r="G21" i="103"/>
  <c r="H21" i="103"/>
  <c r="D22" i="103"/>
  <c r="E22" i="103"/>
  <c r="G22" i="103"/>
  <c r="H22" i="103"/>
  <c r="D23" i="103"/>
  <c r="E23" i="103"/>
  <c r="G23" i="103"/>
  <c r="H23" i="103"/>
  <c r="D24" i="103"/>
  <c r="E24" i="103"/>
  <c r="G24" i="103"/>
  <c r="H24" i="103"/>
  <c r="D25" i="103"/>
  <c r="E25" i="103"/>
  <c r="G25" i="103"/>
  <c r="H25" i="103"/>
  <c r="D26" i="103"/>
  <c r="E26" i="103"/>
  <c r="G26" i="103"/>
  <c r="H26" i="103"/>
  <c r="D27" i="103"/>
  <c r="E27" i="103"/>
  <c r="G27" i="103"/>
  <c r="H27" i="103"/>
  <c r="D28" i="103"/>
  <c r="E28" i="103"/>
  <c r="G28" i="103"/>
  <c r="H28" i="103"/>
  <c r="D29" i="103"/>
  <c r="E29" i="103"/>
  <c r="G29" i="103"/>
  <c r="H29" i="103"/>
  <c r="D30" i="103"/>
  <c r="E30" i="103"/>
  <c r="G30" i="103"/>
  <c r="H30" i="103"/>
  <c r="D31" i="103"/>
  <c r="E31" i="103"/>
  <c r="G31" i="103"/>
  <c r="H31" i="103"/>
  <c r="D32" i="103"/>
  <c r="E32" i="103"/>
  <c r="G32" i="103"/>
  <c r="H32" i="103"/>
  <c r="D33" i="103"/>
  <c r="E33" i="103"/>
  <c r="G33" i="103"/>
  <c r="H33" i="103"/>
  <c r="D34" i="103"/>
  <c r="E34" i="103"/>
  <c r="G34" i="103"/>
  <c r="H34" i="103"/>
  <c r="D35" i="103"/>
  <c r="E35" i="103"/>
  <c r="G35" i="103"/>
  <c r="H35" i="103"/>
  <c r="D36" i="103"/>
  <c r="E36" i="103"/>
  <c r="G36" i="103"/>
  <c r="H36" i="103"/>
  <c r="D37" i="103"/>
  <c r="E37" i="103"/>
  <c r="G37" i="103"/>
  <c r="H37" i="103"/>
  <c r="D38" i="103"/>
  <c r="E38" i="103"/>
  <c r="G38" i="103"/>
  <c r="H38" i="103"/>
  <c r="D39" i="103"/>
  <c r="E39" i="103"/>
  <c r="G39" i="103"/>
  <c r="H39" i="103"/>
  <c r="D40" i="103"/>
  <c r="E40" i="103"/>
  <c r="G40" i="103"/>
  <c r="H40" i="103"/>
  <c r="D41" i="103"/>
  <c r="E41" i="103"/>
  <c r="G41" i="103"/>
  <c r="H41" i="103"/>
  <c r="D42" i="103"/>
  <c r="E42" i="103"/>
  <c r="G42" i="103"/>
  <c r="H42" i="103"/>
  <c r="D43" i="103"/>
  <c r="E43" i="103"/>
  <c r="G43" i="103"/>
  <c r="H43" i="103"/>
  <c r="D44" i="103"/>
  <c r="E44" i="103"/>
  <c r="G44" i="103"/>
  <c r="H44" i="103"/>
  <c r="D45" i="103"/>
  <c r="E45" i="103"/>
  <c r="G45" i="103"/>
  <c r="H45" i="103"/>
  <c r="D46" i="103"/>
  <c r="E46" i="103"/>
  <c r="G46" i="103"/>
  <c r="H46" i="103"/>
  <c r="D47" i="103"/>
  <c r="E47" i="103"/>
  <c r="G47" i="103"/>
  <c r="H47" i="103"/>
  <c r="D48" i="103"/>
  <c r="E48" i="103"/>
  <c r="G48" i="103"/>
  <c r="H48" i="103"/>
  <c r="D49" i="103"/>
  <c r="E49" i="103"/>
  <c r="G49" i="103"/>
  <c r="H49" i="103"/>
  <c r="D50" i="103"/>
  <c r="E50" i="103"/>
  <c r="G50" i="103"/>
  <c r="H50" i="103"/>
  <c r="D51" i="103"/>
  <c r="E51" i="103"/>
  <c r="G51" i="103"/>
  <c r="H51" i="103"/>
  <c r="D52" i="103"/>
  <c r="E52" i="103"/>
  <c r="G52" i="103"/>
  <c r="H52" i="103"/>
  <c r="D53" i="103"/>
  <c r="E53" i="103"/>
  <c r="G53" i="103"/>
  <c r="H53" i="103"/>
  <c r="C53" i="103"/>
  <c r="C52" i="103"/>
  <c r="C51" i="103"/>
  <c r="C50" i="103"/>
  <c r="C49" i="103"/>
  <c r="C48" i="103"/>
  <c r="C47" i="103"/>
  <c r="C46" i="103"/>
  <c r="C45" i="103"/>
  <c r="C44" i="103"/>
  <c r="C43" i="103"/>
  <c r="C42" i="103"/>
  <c r="C41" i="103"/>
  <c r="C40" i="103"/>
  <c r="C39" i="103"/>
  <c r="C38" i="103"/>
  <c r="C37" i="103"/>
  <c r="C36" i="103"/>
  <c r="C35" i="103"/>
  <c r="C34" i="103"/>
  <c r="C33" i="103"/>
  <c r="C32" i="103"/>
  <c r="C31" i="103"/>
  <c r="C30" i="103"/>
  <c r="C29" i="103"/>
  <c r="C28" i="103"/>
  <c r="C27" i="103"/>
  <c r="C26" i="103"/>
  <c r="C25" i="103"/>
  <c r="C24" i="103"/>
  <c r="C23" i="103"/>
  <c r="C22" i="103"/>
  <c r="C21" i="103"/>
  <c r="C20" i="103"/>
  <c r="C19" i="103"/>
  <c r="C18" i="103"/>
  <c r="C17" i="103"/>
  <c r="C16" i="103"/>
  <c r="C15" i="103"/>
  <c r="C14" i="103"/>
  <c r="C13" i="103"/>
  <c r="C12" i="103"/>
  <c r="C11" i="103"/>
  <c r="D11" i="102"/>
  <c r="E11" i="102"/>
  <c r="G11" i="102"/>
  <c r="H11" i="102"/>
  <c r="D12" i="102"/>
  <c r="E12" i="102"/>
  <c r="G12" i="102"/>
  <c r="H12" i="102"/>
  <c r="D13" i="102"/>
  <c r="E13" i="102"/>
  <c r="G13" i="102"/>
  <c r="H13" i="102"/>
  <c r="D14" i="102"/>
  <c r="E14" i="102"/>
  <c r="G14" i="102"/>
  <c r="H14" i="102"/>
  <c r="D15" i="102"/>
  <c r="E15" i="102"/>
  <c r="G15" i="102"/>
  <c r="H15" i="102"/>
  <c r="D16" i="102"/>
  <c r="E16" i="102"/>
  <c r="G16" i="102"/>
  <c r="H16" i="102"/>
  <c r="D17" i="102"/>
  <c r="E17" i="102"/>
  <c r="G17" i="102"/>
  <c r="H17" i="102"/>
  <c r="D18" i="102"/>
  <c r="E18" i="102"/>
  <c r="G18" i="102"/>
  <c r="H18" i="102"/>
  <c r="D19" i="102"/>
  <c r="E19" i="102"/>
  <c r="G19" i="102"/>
  <c r="H19" i="102"/>
  <c r="D20" i="102"/>
  <c r="E20" i="102"/>
  <c r="G20" i="102"/>
  <c r="H20" i="102"/>
  <c r="D21" i="102"/>
  <c r="E21" i="102"/>
  <c r="G21" i="102"/>
  <c r="H21" i="102"/>
  <c r="D22" i="102"/>
  <c r="E22" i="102"/>
  <c r="G22" i="102"/>
  <c r="H22" i="102"/>
  <c r="D23" i="102"/>
  <c r="E23" i="102"/>
  <c r="G23" i="102"/>
  <c r="H23" i="102"/>
  <c r="D24" i="102"/>
  <c r="E24" i="102"/>
  <c r="G24" i="102"/>
  <c r="H24" i="102"/>
  <c r="D25" i="102"/>
  <c r="E25" i="102"/>
  <c r="G25" i="102"/>
  <c r="H25" i="102"/>
  <c r="D26" i="102"/>
  <c r="E26" i="102"/>
  <c r="G26" i="102"/>
  <c r="H26" i="102"/>
  <c r="D27" i="102"/>
  <c r="E27" i="102"/>
  <c r="G27" i="102"/>
  <c r="H27" i="102"/>
  <c r="D28" i="102"/>
  <c r="E28" i="102"/>
  <c r="G28" i="102"/>
  <c r="H28" i="102"/>
  <c r="D29" i="102"/>
  <c r="E29" i="102"/>
  <c r="G29" i="102"/>
  <c r="H29" i="102"/>
  <c r="D30" i="102"/>
  <c r="E30" i="102"/>
  <c r="G30" i="102"/>
  <c r="H30" i="102"/>
  <c r="D31" i="102"/>
  <c r="E31" i="102"/>
  <c r="G31" i="102"/>
  <c r="H31" i="102"/>
  <c r="D32" i="102"/>
  <c r="E32" i="102"/>
  <c r="G32" i="102"/>
  <c r="H32" i="102"/>
  <c r="D33" i="102"/>
  <c r="E33" i="102"/>
  <c r="G33" i="102"/>
  <c r="H33" i="102"/>
  <c r="D34" i="102"/>
  <c r="E34" i="102"/>
  <c r="G34" i="102"/>
  <c r="H34" i="102"/>
  <c r="D35" i="102"/>
  <c r="E35" i="102"/>
  <c r="G35" i="102"/>
  <c r="H35" i="102"/>
  <c r="D36" i="102"/>
  <c r="E36" i="102"/>
  <c r="G36" i="102"/>
  <c r="H36" i="102"/>
  <c r="D37" i="102"/>
  <c r="E37" i="102"/>
  <c r="G37" i="102"/>
  <c r="H37" i="102"/>
  <c r="D38" i="102"/>
  <c r="E38" i="102"/>
  <c r="G38" i="102"/>
  <c r="H38" i="102"/>
  <c r="D39" i="102"/>
  <c r="E39" i="102"/>
  <c r="G39" i="102"/>
  <c r="H39" i="102"/>
  <c r="D40" i="102"/>
  <c r="E40" i="102"/>
  <c r="G40" i="102"/>
  <c r="H40" i="102"/>
  <c r="D41" i="102"/>
  <c r="E41" i="102"/>
  <c r="G41" i="102"/>
  <c r="H41" i="102"/>
  <c r="D42" i="102"/>
  <c r="E42" i="102"/>
  <c r="G42" i="102"/>
  <c r="H42" i="102"/>
  <c r="D43" i="102"/>
  <c r="E43" i="102"/>
  <c r="G43" i="102"/>
  <c r="H43" i="102"/>
  <c r="D44" i="102"/>
  <c r="E44" i="102"/>
  <c r="G44" i="102"/>
  <c r="H44" i="102"/>
  <c r="D45" i="102"/>
  <c r="E45" i="102"/>
  <c r="G45" i="102"/>
  <c r="H45" i="102"/>
  <c r="D46" i="102"/>
  <c r="E46" i="102"/>
  <c r="G46" i="102"/>
  <c r="H46" i="102"/>
  <c r="D47" i="102"/>
  <c r="E47" i="102"/>
  <c r="G47" i="102"/>
  <c r="H47" i="102"/>
  <c r="D48" i="102"/>
  <c r="E48" i="102"/>
  <c r="G48" i="102"/>
  <c r="H48" i="102"/>
  <c r="D49" i="102"/>
  <c r="E49" i="102"/>
  <c r="G49" i="102"/>
  <c r="H49" i="102"/>
  <c r="D50" i="102"/>
  <c r="E50" i="102"/>
  <c r="G50" i="102"/>
  <c r="H50" i="102"/>
  <c r="D51" i="102"/>
  <c r="E51" i="102"/>
  <c r="G51" i="102"/>
  <c r="H51" i="102"/>
  <c r="D52" i="102"/>
  <c r="E52" i="102"/>
  <c r="G52" i="102"/>
  <c r="H52" i="102"/>
  <c r="D53" i="102"/>
  <c r="E53" i="102"/>
  <c r="G53" i="102"/>
  <c r="H53" i="102"/>
  <c r="C53" i="102"/>
  <c r="C52" i="102"/>
  <c r="C51" i="102"/>
  <c r="C50" i="102"/>
  <c r="C49" i="102"/>
  <c r="C48" i="102"/>
  <c r="C47" i="102"/>
  <c r="C46" i="102"/>
  <c r="C45" i="102"/>
  <c r="C44" i="102"/>
  <c r="C43" i="102"/>
  <c r="C42" i="102"/>
  <c r="C41" i="102"/>
  <c r="C40" i="102"/>
  <c r="C39" i="102"/>
  <c r="C38" i="102"/>
  <c r="C37" i="102"/>
  <c r="C36" i="102"/>
  <c r="C35" i="102"/>
  <c r="C34" i="102"/>
  <c r="C33" i="102"/>
  <c r="C32" i="102"/>
  <c r="C31" i="102"/>
  <c r="C30" i="102"/>
  <c r="C29" i="102"/>
  <c r="C28" i="102"/>
  <c r="C27" i="102"/>
  <c r="C26" i="102"/>
  <c r="C25" i="102"/>
  <c r="C24" i="102"/>
  <c r="C23" i="102"/>
  <c r="C22" i="102"/>
  <c r="C21" i="102"/>
  <c r="C20" i="102"/>
  <c r="C19" i="102"/>
  <c r="C18" i="102"/>
  <c r="C17" i="102"/>
  <c r="C16" i="102"/>
  <c r="C15" i="102"/>
  <c r="C14" i="102"/>
  <c r="C13" i="102"/>
  <c r="C12" i="102"/>
  <c r="C11" i="102"/>
  <c r="D11" i="101"/>
  <c r="E11" i="101"/>
  <c r="F11" i="101"/>
  <c r="G11" i="101"/>
  <c r="H11" i="101"/>
  <c r="D12" i="101"/>
  <c r="E12" i="101"/>
  <c r="G12" i="101"/>
  <c r="H12" i="101"/>
  <c r="D13" i="101"/>
  <c r="E13" i="101"/>
  <c r="G13" i="101"/>
  <c r="H13" i="101"/>
  <c r="D14" i="101"/>
  <c r="E14" i="101"/>
  <c r="G14" i="101"/>
  <c r="H14" i="101"/>
  <c r="D15" i="101"/>
  <c r="E15" i="101"/>
  <c r="G15" i="101"/>
  <c r="H15" i="101"/>
  <c r="D16" i="101"/>
  <c r="E16" i="101"/>
  <c r="G16" i="101"/>
  <c r="H16" i="101"/>
  <c r="D17" i="101"/>
  <c r="E17" i="101"/>
  <c r="G17" i="101"/>
  <c r="H17" i="101"/>
  <c r="D18" i="101"/>
  <c r="E18" i="101"/>
  <c r="G18" i="101"/>
  <c r="H18" i="101"/>
  <c r="D19" i="101"/>
  <c r="E19" i="101"/>
  <c r="G19" i="101"/>
  <c r="H19" i="101"/>
  <c r="D20" i="101"/>
  <c r="E20" i="101"/>
  <c r="G20" i="101"/>
  <c r="H20" i="101"/>
  <c r="D21" i="101"/>
  <c r="E21" i="101"/>
  <c r="G21" i="101"/>
  <c r="H21" i="101"/>
  <c r="D22" i="101"/>
  <c r="E22" i="101"/>
  <c r="G22" i="101"/>
  <c r="H22" i="101"/>
  <c r="D23" i="101"/>
  <c r="E23" i="101"/>
  <c r="G23" i="101"/>
  <c r="H23" i="101"/>
  <c r="D24" i="101"/>
  <c r="E24" i="101"/>
  <c r="G24" i="101"/>
  <c r="H24" i="101"/>
  <c r="D25" i="101"/>
  <c r="E25" i="101"/>
  <c r="G25" i="101"/>
  <c r="H25" i="101"/>
  <c r="D26" i="101"/>
  <c r="E26" i="101"/>
  <c r="G26" i="101"/>
  <c r="H26" i="101"/>
  <c r="D27" i="101"/>
  <c r="E27" i="101"/>
  <c r="G27" i="101"/>
  <c r="H27" i="101"/>
  <c r="D28" i="101"/>
  <c r="E28" i="101"/>
  <c r="G28" i="101"/>
  <c r="H28" i="101"/>
  <c r="D29" i="101"/>
  <c r="E29" i="101"/>
  <c r="G29" i="101"/>
  <c r="H29" i="101"/>
  <c r="D30" i="101"/>
  <c r="E30" i="101"/>
  <c r="G30" i="101"/>
  <c r="H30" i="101"/>
  <c r="D31" i="101"/>
  <c r="E31" i="101"/>
  <c r="G31" i="101"/>
  <c r="H31" i="101"/>
  <c r="D32" i="101"/>
  <c r="E32" i="101"/>
  <c r="G32" i="101"/>
  <c r="H32" i="101"/>
  <c r="D33" i="101"/>
  <c r="E33" i="101"/>
  <c r="G33" i="101"/>
  <c r="H33" i="101"/>
  <c r="D34" i="101"/>
  <c r="E34" i="101"/>
  <c r="G34" i="101"/>
  <c r="H34" i="101"/>
  <c r="D35" i="101"/>
  <c r="E35" i="101"/>
  <c r="G35" i="101"/>
  <c r="H35" i="101"/>
  <c r="D36" i="101"/>
  <c r="E36" i="101"/>
  <c r="G36" i="101"/>
  <c r="H36" i="101"/>
  <c r="D37" i="101"/>
  <c r="E37" i="101"/>
  <c r="G37" i="101"/>
  <c r="H37" i="101"/>
  <c r="D38" i="101"/>
  <c r="E38" i="101"/>
  <c r="G38" i="101"/>
  <c r="H38" i="101"/>
  <c r="D39" i="101"/>
  <c r="E39" i="101"/>
  <c r="G39" i="101"/>
  <c r="H39" i="101"/>
  <c r="D40" i="101"/>
  <c r="E40" i="101"/>
  <c r="G40" i="101"/>
  <c r="H40" i="101"/>
  <c r="D41" i="101"/>
  <c r="E41" i="101"/>
  <c r="G41" i="101"/>
  <c r="H41" i="101"/>
  <c r="D42" i="101"/>
  <c r="E42" i="101"/>
  <c r="G42" i="101"/>
  <c r="H42" i="101"/>
  <c r="D43" i="101"/>
  <c r="E43" i="101"/>
  <c r="G43" i="101"/>
  <c r="H43" i="101"/>
  <c r="D44" i="101"/>
  <c r="E44" i="101"/>
  <c r="G44" i="101"/>
  <c r="H44" i="101"/>
  <c r="D45" i="101"/>
  <c r="E45" i="101"/>
  <c r="G45" i="101"/>
  <c r="H45" i="101"/>
  <c r="D46" i="101"/>
  <c r="E46" i="101"/>
  <c r="G46" i="101"/>
  <c r="H46" i="101"/>
  <c r="D47" i="101"/>
  <c r="E47" i="101"/>
  <c r="G47" i="101"/>
  <c r="H47" i="101"/>
  <c r="D48" i="101"/>
  <c r="E48" i="101"/>
  <c r="G48" i="101"/>
  <c r="H48" i="101"/>
  <c r="D49" i="101"/>
  <c r="E49" i="101"/>
  <c r="G49" i="101"/>
  <c r="H49" i="101"/>
  <c r="D50" i="101"/>
  <c r="E50" i="101"/>
  <c r="G50" i="101"/>
  <c r="H50" i="101"/>
  <c r="D51" i="101"/>
  <c r="E51" i="101"/>
  <c r="G51" i="101"/>
  <c r="H51" i="101"/>
  <c r="D52" i="101"/>
  <c r="E52" i="101"/>
  <c r="G52" i="101"/>
  <c r="H52" i="101"/>
  <c r="D53" i="101"/>
  <c r="E53" i="101"/>
  <c r="G53" i="101"/>
  <c r="H53" i="101"/>
  <c r="C53" i="101"/>
  <c r="C52" i="101"/>
  <c r="C51" i="101"/>
  <c r="C50" i="101"/>
  <c r="C49" i="101"/>
  <c r="C48" i="101"/>
  <c r="C47" i="101"/>
  <c r="C46" i="101"/>
  <c r="C45" i="101"/>
  <c r="C44" i="101"/>
  <c r="C43" i="101"/>
  <c r="C42" i="101"/>
  <c r="C41" i="101"/>
  <c r="C40" i="101"/>
  <c r="C39" i="101"/>
  <c r="C38" i="101"/>
  <c r="C37" i="101"/>
  <c r="C36" i="101"/>
  <c r="C35" i="101"/>
  <c r="C34" i="101"/>
  <c r="C33" i="101"/>
  <c r="C32" i="101"/>
  <c r="C31" i="101"/>
  <c r="C30" i="101"/>
  <c r="C29" i="101"/>
  <c r="C28" i="101"/>
  <c r="C27" i="101"/>
  <c r="C26" i="101"/>
  <c r="C25" i="101"/>
  <c r="C24" i="101"/>
  <c r="C23" i="101"/>
  <c r="C22" i="101"/>
  <c r="C21" i="101"/>
  <c r="C20" i="101"/>
  <c r="C19" i="101"/>
  <c r="C18" i="101"/>
  <c r="C17" i="101"/>
  <c r="C16" i="101"/>
  <c r="C15" i="101"/>
  <c r="C14" i="101"/>
  <c r="C13" i="101"/>
  <c r="C12" i="101"/>
  <c r="C11" i="101"/>
  <c r="D11" i="100"/>
  <c r="E11" i="100"/>
  <c r="G11" i="100"/>
  <c r="H11" i="100"/>
  <c r="D12" i="100"/>
  <c r="E12" i="100"/>
  <c r="G12" i="100"/>
  <c r="H12" i="100"/>
  <c r="D13" i="100"/>
  <c r="E13" i="100"/>
  <c r="G13" i="100"/>
  <c r="H13" i="100"/>
  <c r="D14" i="100"/>
  <c r="E14" i="100"/>
  <c r="G14" i="100"/>
  <c r="H14" i="100"/>
  <c r="D15" i="100"/>
  <c r="E15" i="100"/>
  <c r="G15" i="100"/>
  <c r="H15" i="100"/>
  <c r="D16" i="100"/>
  <c r="E16" i="100"/>
  <c r="G16" i="100"/>
  <c r="H16" i="100"/>
  <c r="D17" i="100"/>
  <c r="E17" i="100"/>
  <c r="G17" i="100"/>
  <c r="H17" i="100"/>
  <c r="D18" i="100"/>
  <c r="E18" i="100"/>
  <c r="G18" i="100"/>
  <c r="H18" i="100"/>
  <c r="D19" i="100"/>
  <c r="E19" i="100"/>
  <c r="G19" i="100"/>
  <c r="H19" i="100"/>
  <c r="D20" i="100"/>
  <c r="E20" i="100"/>
  <c r="G20" i="100"/>
  <c r="H20" i="100"/>
  <c r="D21" i="100"/>
  <c r="E21" i="100"/>
  <c r="G21" i="100"/>
  <c r="H21" i="100"/>
  <c r="D22" i="100"/>
  <c r="E22" i="100"/>
  <c r="G22" i="100"/>
  <c r="H22" i="100"/>
  <c r="D23" i="100"/>
  <c r="E23" i="100"/>
  <c r="G23" i="100"/>
  <c r="H23" i="100"/>
  <c r="D24" i="100"/>
  <c r="E24" i="100"/>
  <c r="G24" i="100"/>
  <c r="H24" i="100"/>
  <c r="D25" i="100"/>
  <c r="E25" i="100"/>
  <c r="G25" i="100"/>
  <c r="H25" i="100"/>
  <c r="D26" i="100"/>
  <c r="E26" i="100"/>
  <c r="G26" i="100"/>
  <c r="H26" i="100"/>
  <c r="D27" i="100"/>
  <c r="E27" i="100"/>
  <c r="G27" i="100"/>
  <c r="H27" i="100"/>
  <c r="D28" i="100"/>
  <c r="E28" i="100"/>
  <c r="G28" i="100"/>
  <c r="H28" i="100"/>
  <c r="D29" i="100"/>
  <c r="E29" i="100"/>
  <c r="G29" i="100"/>
  <c r="H29" i="100"/>
  <c r="D30" i="100"/>
  <c r="E30" i="100"/>
  <c r="G30" i="100"/>
  <c r="H30" i="100"/>
  <c r="D31" i="100"/>
  <c r="E31" i="100"/>
  <c r="G31" i="100"/>
  <c r="H31" i="100"/>
  <c r="D32" i="100"/>
  <c r="E32" i="100"/>
  <c r="G32" i="100"/>
  <c r="H32" i="100"/>
  <c r="D33" i="100"/>
  <c r="E33" i="100"/>
  <c r="G33" i="100"/>
  <c r="H33" i="100"/>
  <c r="D34" i="100"/>
  <c r="E34" i="100"/>
  <c r="G34" i="100"/>
  <c r="H34" i="100"/>
  <c r="D35" i="100"/>
  <c r="E35" i="100"/>
  <c r="G35" i="100"/>
  <c r="H35" i="100"/>
  <c r="D36" i="100"/>
  <c r="E36" i="100"/>
  <c r="G36" i="100"/>
  <c r="H36" i="100"/>
  <c r="D37" i="100"/>
  <c r="E37" i="100"/>
  <c r="G37" i="100"/>
  <c r="H37" i="100"/>
  <c r="D38" i="100"/>
  <c r="E38" i="100"/>
  <c r="G38" i="100"/>
  <c r="H38" i="100"/>
  <c r="D39" i="100"/>
  <c r="E39" i="100"/>
  <c r="G39" i="100"/>
  <c r="H39" i="100"/>
  <c r="D40" i="100"/>
  <c r="E40" i="100"/>
  <c r="G40" i="100"/>
  <c r="H40" i="100"/>
  <c r="D41" i="100"/>
  <c r="E41" i="100"/>
  <c r="G41" i="100"/>
  <c r="H41" i="100"/>
  <c r="D42" i="100"/>
  <c r="E42" i="100"/>
  <c r="G42" i="100"/>
  <c r="H42" i="100"/>
  <c r="D43" i="100"/>
  <c r="E43" i="100"/>
  <c r="G43" i="100"/>
  <c r="H43" i="100"/>
  <c r="D44" i="100"/>
  <c r="E44" i="100"/>
  <c r="G44" i="100"/>
  <c r="H44" i="100"/>
  <c r="D45" i="100"/>
  <c r="E45" i="100"/>
  <c r="G45" i="100"/>
  <c r="H45" i="100"/>
  <c r="D46" i="100"/>
  <c r="E46" i="100"/>
  <c r="G46" i="100"/>
  <c r="H46" i="100"/>
  <c r="D47" i="100"/>
  <c r="E47" i="100"/>
  <c r="G47" i="100"/>
  <c r="H47" i="100"/>
  <c r="D48" i="100"/>
  <c r="E48" i="100"/>
  <c r="G48" i="100"/>
  <c r="H48" i="100"/>
  <c r="D49" i="100"/>
  <c r="E49" i="100"/>
  <c r="G49" i="100"/>
  <c r="H49" i="100"/>
  <c r="D50" i="100"/>
  <c r="E50" i="100"/>
  <c r="G50" i="100"/>
  <c r="H50" i="100"/>
  <c r="D51" i="100"/>
  <c r="E51" i="100"/>
  <c r="G51" i="100"/>
  <c r="H51" i="100"/>
  <c r="D52" i="100"/>
  <c r="E52" i="100"/>
  <c r="G52" i="100"/>
  <c r="H52" i="100"/>
  <c r="D53" i="100"/>
  <c r="E53" i="100"/>
  <c r="G53" i="100"/>
  <c r="H53" i="100"/>
  <c r="C53" i="100"/>
  <c r="C52" i="100"/>
  <c r="C51" i="100"/>
  <c r="C50" i="100"/>
  <c r="C49" i="100"/>
  <c r="C48" i="100"/>
  <c r="C47" i="100"/>
  <c r="C46" i="100"/>
  <c r="C45" i="100"/>
  <c r="C44" i="100"/>
  <c r="C43" i="100"/>
  <c r="C42" i="100"/>
  <c r="C41" i="100"/>
  <c r="C40" i="100"/>
  <c r="C39" i="100"/>
  <c r="C38" i="100"/>
  <c r="C37" i="100"/>
  <c r="C36" i="100"/>
  <c r="C35" i="100"/>
  <c r="C34" i="100"/>
  <c r="C33" i="100"/>
  <c r="C32" i="100"/>
  <c r="C31" i="100"/>
  <c r="C30" i="100"/>
  <c r="C29" i="100"/>
  <c r="C28" i="100"/>
  <c r="C27" i="100"/>
  <c r="C26" i="100"/>
  <c r="C25" i="100"/>
  <c r="C24" i="100"/>
  <c r="C23" i="100"/>
  <c r="C22" i="100"/>
  <c r="C21" i="100"/>
  <c r="C20" i="100"/>
  <c r="C19" i="100"/>
  <c r="C18" i="100"/>
  <c r="C17" i="100"/>
  <c r="C16" i="100"/>
  <c r="C15" i="100"/>
  <c r="C14" i="100"/>
  <c r="C13" i="100"/>
  <c r="C12" i="100"/>
  <c r="C11" i="100"/>
  <c r="D11" i="99"/>
  <c r="E11" i="99"/>
  <c r="G11" i="99"/>
  <c r="H11" i="99"/>
  <c r="D12" i="99"/>
  <c r="E12" i="99"/>
  <c r="G12" i="99"/>
  <c r="H12" i="99"/>
  <c r="D13" i="99"/>
  <c r="E13" i="99"/>
  <c r="G13" i="99"/>
  <c r="H13" i="99"/>
  <c r="D14" i="99"/>
  <c r="E14" i="99"/>
  <c r="G14" i="99"/>
  <c r="H14" i="99"/>
  <c r="D15" i="99"/>
  <c r="E15" i="99"/>
  <c r="G15" i="99"/>
  <c r="H15" i="99"/>
  <c r="D16" i="99"/>
  <c r="E16" i="99"/>
  <c r="G16" i="99"/>
  <c r="H16" i="99"/>
  <c r="D17" i="99"/>
  <c r="E17" i="99"/>
  <c r="G17" i="99"/>
  <c r="H17" i="99"/>
  <c r="D18" i="99"/>
  <c r="E18" i="99"/>
  <c r="G18" i="99"/>
  <c r="H18" i="99"/>
  <c r="D19" i="99"/>
  <c r="E19" i="99"/>
  <c r="G19" i="99"/>
  <c r="H19" i="99"/>
  <c r="D20" i="99"/>
  <c r="E20" i="99"/>
  <c r="G20" i="99"/>
  <c r="H20" i="99"/>
  <c r="D21" i="99"/>
  <c r="E21" i="99"/>
  <c r="G21" i="99"/>
  <c r="H21" i="99"/>
  <c r="D22" i="99"/>
  <c r="E22" i="99"/>
  <c r="G22" i="99"/>
  <c r="H22" i="99"/>
  <c r="D23" i="99"/>
  <c r="E23" i="99"/>
  <c r="G23" i="99"/>
  <c r="H23" i="99"/>
  <c r="D24" i="99"/>
  <c r="E24" i="99"/>
  <c r="G24" i="99"/>
  <c r="H24" i="99"/>
  <c r="D25" i="99"/>
  <c r="E25" i="99"/>
  <c r="G25" i="99"/>
  <c r="H25" i="99"/>
  <c r="D26" i="99"/>
  <c r="E26" i="99"/>
  <c r="G26" i="99"/>
  <c r="H26" i="99"/>
  <c r="D27" i="99"/>
  <c r="E27" i="99"/>
  <c r="G27" i="99"/>
  <c r="H27" i="99"/>
  <c r="D28" i="99"/>
  <c r="E28" i="99"/>
  <c r="G28" i="99"/>
  <c r="H28" i="99"/>
  <c r="D29" i="99"/>
  <c r="E29" i="99"/>
  <c r="G29" i="99"/>
  <c r="H29" i="99"/>
  <c r="D30" i="99"/>
  <c r="E30" i="99"/>
  <c r="G30" i="99"/>
  <c r="H30" i="99"/>
  <c r="D31" i="99"/>
  <c r="E31" i="99"/>
  <c r="G31" i="99"/>
  <c r="H31" i="99"/>
  <c r="D32" i="99"/>
  <c r="E32" i="99"/>
  <c r="G32" i="99"/>
  <c r="H32" i="99"/>
  <c r="D33" i="99"/>
  <c r="E33" i="99"/>
  <c r="G33" i="99"/>
  <c r="H33" i="99"/>
  <c r="D34" i="99"/>
  <c r="E34" i="99"/>
  <c r="G34" i="99"/>
  <c r="H34" i="99"/>
  <c r="D35" i="99"/>
  <c r="E35" i="99"/>
  <c r="G35" i="99"/>
  <c r="H35" i="99"/>
  <c r="D36" i="99"/>
  <c r="E36" i="99"/>
  <c r="G36" i="99"/>
  <c r="H36" i="99"/>
  <c r="D37" i="99"/>
  <c r="E37" i="99"/>
  <c r="G37" i="99"/>
  <c r="H37" i="99"/>
  <c r="D38" i="99"/>
  <c r="E38" i="99"/>
  <c r="G38" i="99"/>
  <c r="H38" i="99"/>
  <c r="D39" i="99"/>
  <c r="E39" i="99"/>
  <c r="G39" i="99"/>
  <c r="H39" i="99"/>
  <c r="D40" i="99"/>
  <c r="E40" i="99"/>
  <c r="G40" i="99"/>
  <c r="H40" i="99"/>
  <c r="D41" i="99"/>
  <c r="E41" i="99"/>
  <c r="G41" i="99"/>
  <c r="H41" i="99"/>
  <c r="D42" i="99"/>
  <c r="E42" i="99"/>
  <c r="G42" i="99"/>
  <c r="H42" i="99"/>
  <c r="D43" i="99"/>
  <c r="E43" i="99"/>
  <c r="G43" i="99"/>
  <c r="H43" i="99"/>
  <c r="D44" i="99"/>
  <c r="E44" i="99"/>
  <c r="G44" i="99"/>
  <c r="H44" i="99"/>
  <c r="D45" i="99"/>
  <c r="E45" i="99"/>
  <c r="G45" i="99"/>
  <c r="H45" i="99"/>
  <c r="D46" i="99"/>
  <c r="E46" i="99"/>
  <c r="G46" i="99"/>
  <c r="H46" i="99"/>
  <c r="D47" i="99"/>
  <c r="E47" i="99"/>
  <c r="G47" i="99"/>
  <c r="H47" i="99"/>
  <c r="D48" i="99"/>
  <c r="E48" i="99"/>
  <c r="G48" i="99"/>
  <c r="H48" i="99"/>
  <c r="D49" i="99"/>
  <c r="E49" i="99"/>
  <c r="G49" i="99"/>
  <c r="H49" i="99"/>
  <c r="D50" i="99"/>
  <c r="E50" i="99"/>
  <c r="G50" i="99"/>
  <c r="H50" i="99"/>
  <c r="D51" i="99"/>
  <c r="E51" i="99"/>
  <c r="G51" i="99"/>
  <c r="H51" i="99"/>
  <c r="D52" i="99"/>
  <c r="E52" i="99"/>
  <c r="G52" i="99"/>
  <c r="H52" i="99"/>
  <c r="D53" i="99"/>
  <c r="E53" i="99"/>
  <c r="G53" i="99"/>
  <c r="H53" i="99"/>
  <c r="C53" i="99"/>
  <c r="C52" i="99"/>
  <c r="C51" i="99"/>
  <c r="C50" i="99"/>
  <c r="C49" i="99"/>
  <c r="C48" i="99"/>
  <c r="C47" i="99"/>
  <c r="C46" i="99"/>
  <c r="C45" i="99"/>
  <c r="C44" i="99"/>
  <c r="C43" i="99"/>
  <c r="C42" i="99"/>
  <c r="C41" i="99"/>
  <c r="C40" i="99"/>
  <c r="C39" i="99"/>
  <c r="C38" i="99"/>
  <c r="C37" i="99"/>
  <c r="C36" i="99"/>
  <c r="C35" i="99"/>
  <c r="C34" i="99"/>
  <c r="C33" i="99"/>
  <c r="C32" i="99"/>
  <c r="C31" i="99"/>
  <c r="C30" i="99"/>
  <c r="C29" i="99"/>
  <c r="C28" i="99"/>
  <c r="C27" i="99"/>
  <c r="C26" i="99"/>
  <c r="C25" i="99"/>
  <c r="C24" i="99"/>
  <c r="C23" i="99"/>
  <c r="C22" i="99"/>
  <c r="C21" i="99"/>
  <c r="C20" i="99"/>
  <c r="C19" i="99"/>
  <c r="C18" i="99"/>
  <c r="C17" i="99"/>
  <c r="C16" i="99"/>
  <c r="C15" i="99"/>
  <c r="C14" i="99"/>
  <c r="C13" i="99"/>
  <c r="C12" i="99"/>
  <c r="C11" i="99"/>
  <c r="D11" i="98"/>
  <c r="E11" i="98"/>
  <c r="G11" i="98"/>
  <c r="H11" i="98"/>
  <c r="D12" i="98"/>
  <c r="E12" i="98"/>
  <c r="G12" i="98"/>
  <c r="H12" i="98"/>
  <c r="D13" i="98"/>
  <c r="E13" i="98"/>
  <c r="G13" i="98"/>
  <c r="H13" i="98"/>
  <c r="D14" i="98"/>
  <c r="E14" i="98"/>
  <c r="G14" i="98"/>
  <c r="H14" i="98"/>
  <c r="D15" i="98"/>
  <c r="E15" i="98"/>
  <c r="G15" i="98"/>
  <c r="H15" i="98"/>
  <c r="D16" i="98"/>
  <c r="E16" i="98"/>
  <c r="G16" i="98"/>
  <c r="H16" i="98"/>
  <c r="D17" i="98"/>
  <c r="E17" i="98"/>
  <c r="G17" i="98"/>
  <c r="H17" i="98"/>
  <c r="D18" i="98"/>
  <c r="E18" i="98"/>
  <c r="G18" i="98"/>
  <c r="H18" i="98"/>
  <c r="D19" i="98"/>
  <c r="E19" i="98"/>
  <c r="G19" i="98"/>
  <c r="H19" i="98"/>
  <c r="D20" i="98"/>
  <c r="E20" i="98"/>
  <c r="G20" i="98"/>
  <c r="H20" i="98"/>
  <c r="D21" i="98"/>
  <c r="E21" i="98"/>
  <c r="G21" i="98"/>
  <c r="H21" i="98"/>
  <c r="D22" i="98"/>
  <c r="E22" i="98"/>
  <c r="G22" i="98"/>
  <c r="H22" i="98"/>
  <c r="D23" i="98"/>
  <c r="E23" i="98"/>
  <c r="G23" i="98"/>
  <c r="H23" i="98"/>
  <c r="D24" i="98"/>
  <c r="E24" i="98"/>
  <c r="G24" i="98"/>
  <c r="H24" i="98"/>
  <c r="D25" i="98"/>
  <c r="E25" i="98"/>
  <c r="G25" i="98"/>
  <c r="H25" i="98"/>
  <c r="D26" i="98"/>
  <c r="E26" i="98"/>
  <c r="G26" i="98"/>
  <c r="H26" i="98"/>
  <c r="D27" i="98"/>
  <c r="E27" i="98"/>
  <c r="G27" i="98"/>
  <c r="H27" i="98"/>
  <c r="D28" i="98"/>
  <c r="E28" i="98"/>
  <c r="G28" i="98"/>
  <c r="H28" i="98"/>
  <c r="D29" i="98"/>
  <c r="E29" i="98"/>
  <c r="G29" i="98"/>
  <c r="H29" i="98"/>
  <c r="D30" i="98"/>
  <c r="E30" i="98"/>
  <c r="G30" i="98"/>
  <c r="H30" i="98"/>
  <c r="D31" i="98"/>
  <c r="E31" i="98"/>
  <c r="G31" i="98"/>
  <c r="H31" i="98"/>
  <c r="D32" i="98"/>
  <c r="E32" i="98"/>
  <c r="G32" i="98"/>
  <c r="H32" i="98"/>
  <c r="D33" i="98"/>
  <c r="E33" i="98"/>
  <c r="G33" i="98"/>
  <c r="H33" i="98"/>
  <c r="D34" i="98"/>
  <c r="E34" i="98"/>
  <c r="G34" i="98"/>
  <c r="H34" i="98"/>
  <c r="D35" i="98"/>
  <c r="E35" i="98"/>
  <c r="G35" i="98"/>
  <c r="H35" i="98"/>
  <c r="D36" i="98"/>
  <c r="E36" i="98"/>
  <c r="G36" i="98"/>
  <c r="H36" i="98"/>
  <c r="D37" i="98"/>
  <c r="E37" i="98"/>
  <c r="G37" i="98"/>
  <c r="H37" i="98"/>
  <c r="D38" i="98"/>
  <c r="E38" i="98"/>
  <c r="G38" i="98"/>
  <c r="H38" i="98"/>
  <c r="D39" i="98"/>
  <c r="E39" i="98"/>
  <c r="G39" i="98"/>
  <c r="H39" i="98"/>
  <c r="D40" i="98"/>
  <c r="E40" i="98"/>
  <c r="G40" i="98"/>
  <c r="H40" i="98"/>
  <c r="D41" i="98"/>
  <c r="E41" i="98"/>
  <c r="G41" i="98"/>
  <c r="H41" i="98"/>
  <c r="D42" i="98"/>
  <c r="E42" i="98"/>
  <c r="G42" i="98"/>
  <c r="H42" i="98"/>
  <c r="D43" i="98"/>
  <c r="E43" i="98"/>
  <c r="G43" i="98"/>
  <c r="H43" i="98"/>
  <c r="D44" i="98"/>
  <c r="E44" i="98"/>
  <c r="G44" i="98"/>
  <c r="H44" i="98"/>
  <c r="D45" i="98"/>
  <c r="E45" i="98"/>
  <c r="G45" i="98"/>
  <c r="H45" i="98"/>
  <c r="D46" i="98"/>
  <c r="E46" i="98"/>
  <c r="G46" i="98"/>
  <c r="H46" i="98"/>
  <c r="D47" i="98"/>
  <c r="E47" i="98"/>
  <c r="G47" i="98"/>
  <c r="H47" i="98"/>
  <c r="D48" i="98"/>
  <c r="E48" i="98"/>
  <c r="G48" i="98"/>
  <c r="H48" i="98"/>
  <c r="D49" i="98"/>
  <c r="E49" i="98"/>
  <c r="G49" i="98"/>
  <c r="H49" i="98"/>
  <c r="D50" i="98"/>
  <c r="E50" i="98"/>
  <c r="G50" i="98"/>
  <c r="H50" i="98"/>
  <c r="D51" i="98"/>
  <c r="E51" i="98"/>
  <c r="G51" i="98"/>
  <c r="H51" i="98"/>
  <c r="D52" i="98"/>
  <c r="E52" i="98"/>
  <c r="G52" i="98"/>
  <c r="H52" i="98"/>
  <c r="D53" i="98"/>
  <c r="E53" i="98"/>
  <c r="G53" i="98"/>
  <c r="H53" i="98"/>
  <c r="C53" i="98"/>
  <c r="C52" i="98"/>
  <c r="C51" i="98"/>
  <c r="C50" i="98"/>
  <c r="C49" i="98"/>
  <c r="C48" i="98"/>
  <c r="C47" i="98"/>
  <c r="C46" i="98"/>
  <c r="C45" i="98"/>
  <c r="C44" i="98"/>
  <c r="C43" i="98"/>
  <c r="C42" i="98"/>
  <c r="C41" i="98"/>
  <c r="C40" i="98"/>
  <c r="C39" i="98"/>
  <c r="C38" i="98"/>
  <c r="C37" i="98"/>
  <c r="C36" i="98"/>
  <c r="C35" i="98"/>
  <c r="C34" i="98"/>
  <c r="C33" i="98"/>
  <c r="C32" i="98"/>
  <c r="C31" i="98"/>
  <c r="C30" i="98"/>
  <c r="C29" i="98"/>
  <c r="C28" i="98"/>
  <c r="C27" i="98"/>
  <c r="C26" i="98"/>
  <c r="C25" i="98"/>
  <c r="C24" i="98"/>
  <c r="C23" i="98"/>
  <c r="C22" i="98"/>
  <c r="C21" i="98"/>
  <c r="C20" i="98"/>
  <c r="C19" i="98"/>
  <c r="C18" i="98"/>
  <c r="C17" i="98"/>
  <c r="C16" i="98"/>
  <c r="C15" i="98"/>
  <c r="C14" i="98"/>
  <c r="C13" i="98"/>
  <c r="C12" i="98"/>
  <c r="C11" i="98"/>
  <c r="D11" i="97"/>
  <c r="E11" i="97"/>
  <c r="F11" i="97"/>
  <c r="G11" i="97"/>
  <c r="H11" i="97"/>
  <c r="D12" i="97"/>
  <c r="E12" i="97"/>
  <c r="G12" i="97"/>
  <c r="H12" i="97"/>
  <c r="D13" i="97"/>
  <c r="E13" i="97"/>
  <c r="G13" i="97"/>
  <c r="H13" i="97"/>
  <c r="D14" i="97"/>
  <c r="E14" i="97"/>
  <c r="G14" i="97"/>
  <c r="H14" i="97"/>
  <c r="D15" i="97"/>
  <c r="E15" i="97"/>
  <c r="G15" i="97"/>
  <c r="H15" i="97"/>
  <c r="D16" i="97"/>
  <c r="E16" i="97"/>
  <c r="G16" i="97"/>
  <c r="H16" i="97"/>
  <c r="D17" i="97"/>
  <c r="E17" i="97"/>
  <c r="G17" i="97"/>
  <c r="H17" i="97"/>
  <c r="D18" i="97"/>
  <c r="E18" i="97"/>
  <c r="G18" i="97"/>
  <c r="H18" i="97"/>
  <c r="D19" i="97"/>
  <c r="E19" i="97"/>
  <c r="G19" i="97"/>
  <c r="H19" i="97"/>
  <c r="D20" i="97"/>
  <c r="E20" i="97"/>
  <c r="G20" i="97"/>
  <c r="H20" i="97"/>
  <c r="D21" i="97"/>
  <c r="E21" i="97"/>
  <c r="G21" i="97"/>
  <c r="H21" i="97"/>
  <c r="D22" i="97"/>
  <c r="E22" i="97"/>
  <c r="G22" i="97"/>
  <c r="H22" i="97"/>
  <c r="D23" i="97"/>
  <c r="E23" i="97"/>
  <c r="G23" i="97"/>
  <c r="H23" i="97"/>
  <c r="D24" i="97"/>
  <c r="E24" i="97"/>
  <c r="G24" i="97"/>
  <c r="H24" i="97"/>
  <c r="D25" i="97"/>
  <c r="E25" i="97"/>
  <c r="G25" i="97"/>
  <c r="H25" i="97"/>
  <c r="D26" i="97"/>
  <c r="E26" i="97"/>
  <c r="G26" i="97"/>
  <c r="H26" i="97"/>
  <c r="D27" i="97"/>
  <c r="E27" i="97"/>
  <c r="G27" i="97"/>
  <c r="H27" i="97"/>
  <c r="D28" i="97"/>
  <c r="E28" i="97"/>
  <c r="G28" i="97"/>
  <c r="H28" i="97"/>
  <c r="D29" i="97"/>
  <c r="E29" i="97"/>
  <c r="G29" i="97"/>
  <c r="H29" i="97"/>
  <c r="D30" i="97"/>
  <c r="E30" i="97"/>
  <c r="G30" i="97"/>
  <c r="H30" i="97"/>
  <c r="D31" i="97"/>
  <c r="E31" i="97"/>
  <c r="G31" i="97"/>
  <c r="H31" i="97"/>
  <c r="D32" i="97"/>
  <c r="E32" i="97"/>
  <c r="G32" i="97"/>
  <c r="H32" i="97"/>
  <c r="D33" i="97"/>
  <c r="E33" i="97"/>
  <c r="G33" i="97"/>
  <c r="H33" i="97"/>
  <c r="D34" i="97"/>
  <c r="E34" i="97"/>
  <c r="G34" i="97"/>
  <c r="H34" i="97"/>
  <c r="D35" i="97"/>
  <c r="E35" i="97"/>
  <c r="G35" i="97"/>
  <c r="H35" i="97"/>
  <c r="D36" i="97"/>
  <c r="E36" i="97"/>
  <c r="G36" i="97"/>
  <c r="H36" i="97"/>
  <c r="D37" i="97"/>
  <c r="E37" i="97"/>
  <c r="G37" i="97"/>
  <c r="H37" i="97"/>
  <c r="D38" i="97"/>
  <c r="E38" i="97"/>
  <c r="G38" i="97"/>
  <c r="H38" i="97"/>
  <c r="D39" i="97"/>
  <c r="E39" i="97"/>
  <c r="G39" i="97"/>
  <c r="H39" i="97"/>
  <c r="D40" i="97"/>
  <c r="E40" i="97"/>
  <c r="G40" i="97"/>
  <c r="H40" i="97"/>
  <c r="D41" i="97"/>
  <c r="E41" i="97"/>
  <c r="G41" i="97"/>
  <c r="H41" i="97"/>
  <c r="D42" i="97"/>
  <c r="E42" i="97"/>
  <c r="G42" i="97"/>
  <c r="H42" i="97"/>
  <c r="D43" i="97"/>
  <c r="E43" i="97"/>
  <c r="G43" i="97"/>
  <c r="H43" i="97"/>
  <c r="D44" i="97"/>
  <c r="E44" i="97"/>
  <c r="G44" i="97"/>
  <c r="H44" i="97"/>
  <c r="D45" i="97"/>
  <c r="E45" i="97"/>
  <c r="G45" i="97"/>
  <c r="H45" i="97"/>
  <c r="D46" i="97"/>
  <c r="E46" i="97"/>
  <c r="G46" i="97"/>
  <c r="H46" i="97"/>
  <c r="D47" i="97"/>
  <c r="E47" i="97"/>
  <c r="G47" i="97"/>
  <c r="H47" i="97"/>
  <c r="D48" i="97"/>
  <c r="E48" i="97"/>
  <c r="G48" i="97"/>
  <c r="H48" i="97"/>
  <c r="D49" i="97"/>
  <c r="E49" i="97"/>
  <c r="G49" i="97"/>
  <c r="H49" i="97"/>
  <c r="D50" i="97"/>
  <c r="E50" i="97"/>
  <c r="G50" i="97"/>
  <c r="H50" i="97"/>
  <c r="D51" i="97"/>
  <c r="E51" i="97"/>
  <c r="G51" i="97"/>
  <c r="H51" i="97"/>
  <c r="D52" i="97"/>
  <c r="E52" i="97"/>
  <c r="G52" i="97"/>
  <c r="H52" i="97"/>
  <c r="D53" i="97"/>
  <c r="E53" i="97"/>
  <c r="G53" i="97"/>
  <c r="H53" i="97"/>
  <c r="C53" i="97"/>
  <c r="C52" i="97"/>
  <c r="C51" i="97"/>
  <c r="C50" i="97"/>
  <c r="C49" i="97"/>
  <c r="C48" i="97"/>
  <c r="C47" i="97"/>
  <c r="C46" i="97"/>
  <c r="C45" i="97"/>
  <c r="C44" i="97"/>
  <c r="C43" i="97"/>
  <c r="C42" i="97"/>
  <c r="C41" i="97"/>
  <c r="C40" i="97"/>
  <c r="C39" i="97"/>
  <c r="C38" i="97"/>
  <c r="C37" i="97"/>
  <c r="C36" i="97"/>
  <c r="C35" i="97"/>
  <c r="C34" i="97"/>
  <c r="C33" i="97"/>
  <c r="C32" i="97"/>
  <c r="C31" i="97"/>
  <c r="C30" i="97"/>
  <c r="C29" i="97"/>
  <c r="C28" i="97"/>
  <c r="C27" i="97"/>
  <c r="C26" i="97"/>
  <c r="C25" i="97"/>
  <c r="C24" i="97"/>
  <c r="C23" i="97"/>
  <c r="C22" i="97"/>
  <c r="C21" i="97"/>
  <c r="C20" i="97"/>
  <c r="C19" i="97"/>
  <c r="C18" i="97"/>
  <c r="C17" i="97"/>
  <c r="C16" i="97"/>
  <c r="C15" i="97"/>
  <c r="C14" i="97"/>
  <c r="C13" i="97"/>
  <c r="C12" i="97"/>
  <c r="C11" i="97"/>
  <c r="J58" i="135" l="1"/>
  <c r="J11" i="104"/>
  <c r="K11" i="104"/>
  <c r="H54" i="132"/>
  <c r="G54" i="132"/>
  <c r="E54" i="132"/>
  <c r="D54" i="132"/>
  <c r="C54" i="132"/>
  <c r="K53" i="132"/>
  <c r="K52" i="132"/>
  <c r="K51" i="132"/>
  <c r="K50" i="132"/>
  <c r="K49" i="132"/>
  <c r="K48" i="132"/>
  <c r="K47" i="132"/>
  <c r="K46" i="132"/>
  <c r="K45" i="132"/>
  <c r="K44" i="132"/>
  <c r="K43" i="132"/>
  <c r="K42" i="132"/>
  <c r="K41" i="132"/>
  <c r="K40" i="132"/>
  <c r="K39" i="132"/>
  <c r="K38" i="132"/>
  <c r="K37" i="132"/>
  <c r="K36" i="132"/>
  <c r="K35" i="132"/>
  <c r="K34" i="132"/>
  <c r="K33" i="132"/>
  <c r="K32" i="132"/>
  <c r="K31" i="132"/>
  <c r="K30" i="132"/>
  <c r="K29" i="132"/>
  <c r="K28" i="132"/>
  <c r="K27" i="132"/>
  <c r="K26" i="132"/>
  <c r="K25" i="132"/>
  <c r="K24" i="132"/>
  <c r="K23" i="132"/>
  <c r="K22" i="132"/>
  <c r="K21" i="132"/>
  <c r="K20" i="132"/>
  <c r="K19" i="132"/>
  <c r="K18" i="132"/>
  <c r="K17" i="132"/>
  <c r="K16" i="132"/>
  <c r="K15" i="132"/>
  <c r="K14" i="132"/>
  <c r="K13" i="132"/>
  <c r="K12" i="132"/>
  <c r="K11" i="132"/>
  <c r="H54" i="131"/>
  <c r="G54" i="131"/>
  <c r="E54" i="131"/>
  <c r="D54" i="131"/>
  <c r="C54" i="131"/>
  <c r="K53" i="131"/>
  <c r="K52" i="131"/>
  <c r="K51" i="131"/>
  <c r="K50" i="131"/>
  <c r="K49" i="131"/>
  <c r="K48" i="131"/>
  <c r="K47" i="131"/>
  <c r="K46" i="131"/>
  <c r="K45" i="131"/>
  <c r="K44" i="131"/>
  <c r="K43" i="131"/>
  <c r="K42" i="131"/>
  <c r="K41" i="131"/>
  <c r="K40" i="131"/>
  <c r="K39" i="131"/>
  <c r="K38" i="131"/>
  <c r="K37" i="131"/>
  <c r="K36" i="131"/>
  <c r="K35" i="131"/>
  <c r="K34" i="131"/>
  <c r="K33" i="131"/>
  <c r="K32" i="131"/>
  <c r="K31" i="131"/>
  <c r="K30" i="131"/>
  <c r="K29" i="131"/>
  <c r="K28" i="131"/>
  <c r="K27" i="131"/>
  <c r="K26" i="131"/>
  <c r="K25" i="131"/>
  <c r="K24" i="131"/>
  <c r="K23" i="131"/>
  <c r="K22" i="131"/>
  <c r="K21" i="131"/>
  <c r="K20" i="131"/>
  <c r="K19" i="131"/>
  <c r="K18" i="131"/>
  <c r="K17" i="131"/>
  <c r="K16" i="131"/>
  <c r="K15" i="131"/>
  <c r="K14" i="131"/>
  <c r="K13" i="131"/>
  <c r="K12" i="131"/>
  <c r="K11" i="131"/>
  <c r="H54" i="130"/>
  <c r="G54" i="130"/>
  <c r="E54" i="130"/>
  <c r="D54" i="130"/>
  <c r="C54" i="130"/>
  <c r="K53" i="130"/>
  <c r="K52" i="130"/>
  <c r="K51" i="130"/>
  <c r="K50" i="130"/>
  <c r="K49" i="130"/>
  <c r="K48" i="130"/>
  <c r="K47" i="130"/>
  <c r="K46" i="130"/>
  <c r="K45" i="130"/>
  <c r="K44" i="130"/>
  <c r="K43" i="130"/>
  <c r="K42" i="130"/>
  <c r="K41" i="130"/>
  <c r="K40" i="130"/>
  <c r="K39" i="130"/>
  <c r="K38" i="130"/>
  <c r="K37" i="130"/>
  <c r="K36" i="130"/>
  <c r="K35" i="130"/>
  <c r="K34" i="130"/>
  <c r="K33" i="130"/>
  <c r="K32" i="130"/>
  <c r="K31" i="130"/>
  <c r="K30" i="130"/>
  <c r="K29" i="130"/>
  <c r="K28" i="130"/>
  <c r="K27" i="130"/>
  <c r="K26" i="130"/>
  <c r="K25" i="130"/>
  <c r="K24" i="130"/>
  <c r="K23" i="130"/>
  <c r="K22" i="130"/>
  <c r="K21" i="130"/>
  <c r="K20" i="130"/>
  <c r="K19" i="130"/>
  <c r="K18" i="130"/>
  <c r="K17" i="130"/>
  <c r="K16" i="130"/>
  <c r="K15" i="130"/>
  <c r="K14" i="130"/>
  <c r="K13" i="130"/>
  <c r="K12" i="130"/>
  <c r="K11" i="130"/>
  <c r="H54" i="129"/>
  <c r="G54" i="129"/>
  <c r="E54" i="129"/>
  <c r="D54" i="129"/>
  <c r="C54" i="129"/>
  <c r="K53" i="129"/>
  <c r="K52" i="129"/>
  <c r="K51" i="129"/>
  <c r="K50" i="129"/>
  <c r="K49" i="129"/>
  <c r="K48" i="129"/>
  <c r="K47" i="129"/>
  <c r="K46" i="129"/>
  <c r="K45" i="129"/>
  <c r="K44" i="129"/>
  <c r="K43" i="129"/>
  <c r="K42" i="129"/>
  <c r="K41" i="129"/>
  <c r="K40" i="129"/>
  <c r="K39" i="129"/>
  <c r="K38" i="129"/>
  <c r="K37" i="129"/>
  <c r="K36" i="129"/>
  <c r="K35" i="129"/>
  <c r="K34" i="129"/>
  <c r="K33" i="129"/>
  <c r="K32" i="129"/>
  <c r="K31" i="129"/>
  <c r="K30" i="129"/>
  <c r="K29" i="129"/>
  <c r="K28" i="129"/>
  <c r="K27" i="129"/>
  <c r="K26" i="129"/>
  <c r="K25" i="129"/>
  <c r="K24" i="129"/>
  <c r="K23" i="129"/>
  <c r="K22" i="129"/>
  <c r="K21" i="129"/>
  <c r="K20" i="129"/>
  <c r="K19" i="129"/>
  <c r="K18" i="129"/>
  <c r="K17" i="129"/>
  <c r="K16" i="129"/>
  <c r="K15" i="129"/>
  <c r="K14" i="129"/>
  <c r="K13" i="129"/>
  <c r="K12" i="129"/>
  <c r="K11" i="129"/>
  <c r="H54" i="128"/>
  <c r="G54" i="128"/>
  <c r="E54" i="128"/>
  <c r="D54" i="128"/>
  <c r="C54" i="128"/>
  <c r="K53" i="128"/>
  <c r="K52" i="128"/>
  <c r="K51" i="128"/>
  <c r="K50" i="128"/>
  <c r="K49" i="128"/>
  <c r="K48" i="128"/>
  <c r="K47" i="128"/>
  <c r="K46" i="128"/>
  <c r="K45" i="128"/>
  <c r="K44" i="128"/>
  <c r="K43" i="128"/>
  <c r="K42" i="128"/>
  <c r="K41" i="128"/>
  <c r="K40" i="128"/>
  <c r="K39" i="128"/>
  <c r="K38" i="128"/>
  <c r="K37" i="128"/>
  <c r="K36" i="128"/>
  <c r="K35" i="128"/>
  <c r="K34" i="128"/>
  <c r="K33" i="128"/>
  <c r="K32" i="128"/>
  <c r="K31" i="128"/>
  <c r="K30" i="128"/>
  <c r="K29" i="128"/>
  <c r="K28" i="128"/>
  <c r="K27" i="128"/>
  <c r="K26" i="128"/>
  <c r="K25" i="128"/>
  <c r="K24" i="128"/>
  <c r="K23" i="128"/>
  <c r="K22" i="128"/>
  <c r="K21" i="128"/>
  <c r="K20" i="128"/>
  <c r="K19" i="128"/>
  <c r="K18" i="128"/>
  <c r="K17" i="128"/>
  <c r="K16" i="128"/>
  <c r="K15" i="128"/>
  <c r="K14" i="128"/>
  <c r="K13" i="128"/>
  <c r="K12" i="128"/>
  <c r="K11" i="128"/>
  <c r="H54" i="127"/>
  <c r="H36" i="134" s="1"/>
  <c r="G54" i="127"/>
  <c r="E54" i="127"/>
  <c r="D54" i="127"/>
  <c r="C54" i="127"/>
  <c r="K53" i="127"/>
  <c r="K52" i="127"/>
  <c r="K51" i="127"/>
  <c r="K50" i="127"/>
  <c r="K49" i="127"/>
  <c r="K48" i="127"/>
  <c r="K47" i="127"/>
  <c r="K46" i="127"/>
  <c r="K45" i="127"/>
  <c r="K44" i="127"/>
  <c r="K43" i="127"/>
  <c r="K42" i="127"/>
  <c r="K41" i="127"/>
  <c r="K40" i="127"/>
  <c r="K39" i="127"/>
  <c r="K38" i="127"/>
  <c r="K37" i="127"/>
  <c r="K36" i="127"/>
  <c r="K35" i="127"/>
  <c r="K34" i="127"/>
  <c r="K33" i="127"/>
  <c r="K32" i="127"/>
  <c r="K31" i="127"/>
  <c r="K30" i="127"/>
  <c r="K29" i="127"/>
  <c r="K28" i="127"/>
  <c r="K27" i="127"/>
  <c r="K26" i="127"/>
  <c r="K25" i="127"/>
  <c r="K24" i="127"/>
  <c r="K23" i="127"/>
  <c r="K22" i="127"/>
  <c r="K21" i="127"/>
  <c r="K20" i="127"/>
  <c r="K19" i="127"/>
  <c r="K18" i="127"/>
  <c r="K17" i="127"/>
  <c r="K16" i="127"/>
  <c r="K15" i="127"/>
  <c r="K14" i="127"/>
  <c r="K13" i="127"/>
  <c r="K12" i="127"/>
  <c r="K11" i="127"/>
  <c r="H54" i="126"/>
  <c r="H35" i="134" s="1"/>
  <c r="G54" i="126"/>
  <c r="E54" i="126"/>
  <c r="D54" i="126"/>
  <c r="C54" i="126"/>
  <c r="K53" i="126"/>
  <c r="K52" i="126"/>
  <c r="K51" i="126"/>
  <c r="K50" i="126"/>
  <c r="K49" i="126"/>
  <c r="K48" i="126"/>
  <c r="K47" i="126"/>
  <c r="K46" i="126"/>
  <c r="K45" i="126"/>
  <c r="K44" i="126"/>
  <c r="K43" i="126"/>
  <c r="K42" i="126"/>
  <c r="K41" i="126"/>
  <c r="K40" i="126"/>
  <c r="K39" i="126"/>
  <c r="K38" i="126"/>
  <c r="K37" i="126"/>
  <c r="K36" i="126"/>
  <c r="K35" i="126"/>
  <c r="K34" i="126"/>
  <c r="K33" i="126"/>
  <c r="K32" i="126"/>
  <c r="K31" i="126"/>
  <c r="K30" i="126"/>
  <c r="K29" i="126"/>
  <c r="K28" i="126"/>
  <c r="K27" i="126"/>
  <c r="K26" i="126"/>
  <c r="K25" i="126"/>
  <c r="K24" i="126"/>
  <c r="K23" i="126"/>
  <c r="K22" i="126"/>
  <c r="K21" i="126"/>
  <c r="K20" i="126"/>
  <c r="K19" i="126"/>
  <c r="K18" i="126"/>
  <c r="K17" i="126"/>
  <c r="K16" i="126"/>
  <c r="K15" i="126"/>
  <c r="K14" i="126"/>
  <c r="K13" i="126"/>
  <c r="K12" i="126"/>
  <c r="K11" i="126"/>
  <c r="H54" i="125"/>
  <c r="H34" i="134" s="1"/>
  <c r="G54" i="125"/>
  <c r="E54" i="125"/>
  <c r="D54" i="125"/>
  <c r="C54" i="125"/>
  <c r="K53" i="125"/>
  <c r="K52" i="125"/>
  <c r="K51" i="125"/>
  <c r="K50" i="125"/>
  <c r="K49" i="125"/>
  <c r="K48" i="125"/>
  <c r="K47" i="125"/>
  <c r="K46" i="125"/>
  <c r="K45" i="125"/>
  <c r="K44" i="125"/>
  <c r="K43" i="125"/>
  <c r="K42" i="125"/>
  <c r="K41" i="125"/>
  <c r="K40" i="125"/>
  <c r="K39" i="125"/>
  <c r="K38" i="125"/>
  <c r="K37" i="125"/>
  <c r="K36" i="125"/>
  <c r="K35" i="125"/>
  <c r="K34" i="125"/>
  <c r="K33" i="125"/>
  <c r="K32" i="125"/>
  <c r="K31" i="125"/>
  <c r="K30" i="125"/>
  <c r="K29" i="125"/>
  <c r="K28" i="125"/>
  <c r="K27" i="125"/>
  <c r="K26" i="125"/>
  <c r="K25" i="125"/>
  <c r="K24" i="125"/>
  <c r="K23" i="125"/>
  <c r="K22" i="125"/>
  <c r="K21" i="125"/>
  <c r="K20" i="125"/>
  <c r="K19" i="125"/>
  <c r="K18" i="125"/>
  <c r="K17" i="125"/>
  <c r="K16" i="125"/>
  <c r="K15" i="125"/>
  <c r="K14" i="125"/>
  <c r="K13" i="125"/>
  <c r="K12" i="125"/>
  <c r="K11" i="125"/>
  <c r="H54" i="124"/>
  <c r="G54" i="124"/>
  <c r="E54" i="124"/>
  <c r="D54" i="124"/>
  <c r="C54" i="124"/>
  <c r="K53" i="124"/>
  <c r="K52" i="124"/>
  <c r="K51" i="124"/>
  <c r="K50" i="124"/>
  <c r="K49" i="124"/>
  <c r="K48" i="124"/>
  <c r="K47" i="124"/>
  <c r="K46" i="124"/>
  <c r="K45" i="124"/>
  <c r="K44" i="124"/>
  <c r="K43" i="124"/>
  <c r="K42" i="124"/>
  <c r="K41" i="124"/>
  <c r="K40" i="124"/>
  <c r="K39" i="124"/>
  <c r="K38" i="124"/>
  <c r="K37" i="124"/>
  <c r="K36" i="124"/>
  <c r="K35" i="124"/>
  <c r="K34" i="124"/>
  <c r="K33" i="124"/>
  <c r="K32" i="124"/>
  <c r="K31" i="124"/>
  <c r="K30" i="124"/>
  <c r="K29" i="124"/>
  <c r="K28" i="124"/>
  <c r="K27" i="124"/>
  <c r="K26" i="124"/>
  <c r="K25" i="124"/>
  <c r="K24" i="124"/>
  <c r="K23" i="124"/>
  <c r="K22" i="124"/>
  <c r="K21" i="124"/>
  <c r="K20" i="124"/>
  <c r="K19" i="124"/>
  <c r="K18" i="124"/>
  <c r="K17" i="124"/>
  <c r="K16" i="124"/>
  <c r="K15" i="124"/>
  <c r="K14" i="124"/>
  <c r="K13" i="124"/>
  <c r="K12" i="124"/>
  <c r="K11" i="124"/>
  <c r="H54" i="123"/>
  <c r="H32" i="134" s="1"/>
  <c r="G54" i="123"/>
  <c r="E54" i="123"/>
  <c r="D54" i="123"/>
  <c r="C54" i="123"/>
  <c r="K53" i="123"/>
  <c r="K52" i="123"/>
  <c r="K51" i="123"/>
  <c r="K50" i="123"/>
  <c r="K49" i="123"/>
  <c r="K48" i="123"/>
  <c r="K47" i="123"/>
  <c r="K46" i="123"/>
  <c r="K45" i="123"/>
  <c r="K44" i="123"/>
  <c r="K43" i="123"/>
  <c r="K42" i="123"/>
  <c r="K41" i="123"/>
  <c r="K40" i="123"/>
  <c r="K39" i="123"/>
  <c r="K38" i="123"/>
  <c r="K37" i="123"/>
  <c r="K36" i="123"/>
  <c r="K35" i="123"/>
  <c r="K34" i="123"/>
  <c r="K33" i="123"/>
  <c r="K32" i="123"/>
  <c r="K31" i="123"/>
  <c r="K30" i="123"/>
  <c r="K29" i="123"/>
  <c r="K28" i="123"/>
  <c r="K27" i="123"/>
  <c r="K26" i="123"/>
  <c r="K25" i="123"/>
  <c r="K24" i="123"/>
  <c r="K23" i="123"/>
  <c r="K22" i="123"/>
  <c r="K21" i="123"/>
  <c r="K20" i="123"/>
  <c r="K19" i="123"/>
  <c r="K18" i="123"/>
  <c r="K17" i="123"/>
  <c r="K16" i="123"/>
  <c r="K15" i="123"/>
  <c r="K14" i="123"/>
  <c r="K13" i="123"/>
  <c r="K12" i="123"/>
  <c r="K11" i="123"/>
  <c r="H54" i="122"/>
  <c r="G54" i="122"/>
  <c r="E54" i="122"/>
  <c r="D54" i="122"/>
  <c r="C54" i="122"/>
  <c r="K53" i="122"/>
  <c r="K52" i="122"/>
  <c r="K51" i="122"/>
  <c r="K50" i="122"/>
  <c r="K49" i="122"/>
  <c r="K48" i="122"/>
  <c r="K47" i="122"/>
  <c r="K46" i="122"/>
  <c r="K45" i="122"/>
  <c r="K44" i="122"/>
  <c r="K43" i="122"/>
  <c r="K42" i="122"/>
  <c r="K41" i="122"/>
  <c r="K40" i="122"/>
  <c r="K39" i="122"/>
  <c r="K38" i="122"/>
  <c r="K37" i="122"/>
  <c r="K36" i="122"/>
  <c r="K35" i="122"/>
  <c r="K34" i="122"/>
  <c r="K33" i="122"/>
  <c r="K32" i="122"/>
  <c r="K31" i="122"/>
  <c r="K30" i="122"/>
  <c r="K29" i="122"/>
  <c r="K28" i="122"/>
  <c r="K27" i="122"/>
  <c r="K26" i="122"/>
  <c r="K25" i="122"/>
  <c r="K24" i="122"/>
  <c r="K23" i="122"/>
  <c r="K22" i="122"/>
  <c r="K21" i="122"/>
  <c r="K20" i="122"/>
  <c r="K19" i="122"/>
  <c r="K18" i="122"/>
  <c r="K17" i="122"/>
  <c r="K16" i="122"/>
  <c r="K15" i="122"/>
  <c r="K14" i="122"/>
  <c r="K13" i="122"/>
  <c r="K12" i="122"/>
  <c r="K11" i="122"/>
  <c r="H54" i="121"/>
  <c r="H30" i="134" s="1"/>
  <c r="G54" i="121"/>
  <c r="E54" i="121"/>
  <c r="D54" i="121"/>
  <c r="C54" i="121"/>
  <c r="K53" i="121"/>
  <c r="K52" i="121"/>
  <c r="K51" i="121"/>
  <c r="K50" i="121"/>
  <c r="K49" i="121"/>
  <c r="K48" i="121"/>
  <c r="K47" i="121"/>
  <c r="K46" i="121"/>
  <c r="K45" i="121"/>
  <c r="K44" i="121"/>
  <c r="K43" i="121"/>
  <c r="K42" i="121"/>
  <c r="K41" i="121"/>
  <c r="K40" i="121"/>
  <c r="K39" i="121"/>
  <c r="K38" i="121"/>
  <c r="K37" i="121"/>
  <c r="K36" i="121"/>
  <c r="K35" i="121"/>
  <c r="K34" i="121"/>
  <c r="K33" i="121"/>
  <c r="K32" i="121"/>
  <c r="K31" i="121"/>
  <c r="K30" i="121"/>
  <c r="K29" i="121"/>
  <c r="K28" i="121"/>
  <c r="K27" i="121"/>
  <c r="K26" i="121"/>
  <c r="K25" i="121"/>
  <c r="K24" i="121"/>
  <c r="K23" i="121"/>
  <c r="K22" i="121"/>
  <c r="K21" i="121"/>
  <c r="K20" i="121"/>
  <c r="K19" i="121"/>
  <c r="K18" i="121"/>
  <c r="K17" i="121"/>
  <c r="K16" i="121"/>
  <c r="K15" i="121"/>
  <c r="K14" i="121"/>
  <c r="K13" i="121"/>
  <c r="K12" i="121"/>
  <c r="K11" i="121"/>
  <c r="H54" i="120"/>
  <c r="G54" i="120"/>
  <c r="E54" i="120"/>
  <c r="D54" i="120"/>
  <c r="C54" i="120"/>
  <c r="K53" i="120"/>
  <c r="K52" i="120"/>
  <c r="K51" i="120"/>
  <c r="K50" i="120"/>
  <c r="K49" i="120"/>
  <c r="K48" i="120"/>
  <c r="K47" i="120"/>
  <c r="K46" i="120"/>
  <c r="K45" i="120"/>
  <c r="K44" i="120"/>
  <c r="K43" i="120"/>
  <c r="K42" i="120"/>
  <c r="K41" i="120"/>
  <c r="K40" i="120"/>
  <c r="K39" i="120"/>
  <c r="K38" i="120"/>
  <c r="K37" i="120"/>
  <c r="K36" i="120"/>
  <c r="K35" i="120"/>
  <c r="K34" i="120"/>
  <c r="K33" i="120"/>
  <c r="K32" i="120"/>
  <c r="K31" i="120"/>
  <c r="K30" i="120"/>
  <c r="K29" i="120"/>
  <c r="K28" i="120"/>
  <c r="K27" i="120"/>
  <c r="K26" i="120"/>
  <c r="K25" i="120"/>
  <c r="K24" i="120"/>
  <c r="K23" i="120"/>
  <c r="K22" i="120"/>
  <c r="K21" i="120"/>
  <c r="K20" i="120"/>
  <c r="K19" i="120"/>
  <c r="K18" i="120"/>
  <c r="K17" i="120"/>
  <c r="K16" i="120"/>
  <c r="K15" i="120"/>
  <c r="K14" i="120"/>
  <c r="K13" i="120"/>
  <c r="K12" i="120"/>
  <c r="K11" i="120"/>
  <c r="H54" i="119"/>
  <c r="H28" i="134" s="1"/>
  <c r="G54" i="119"/>
  <c r="E54" i="119"/>
  <c r="D54" i="119"/>
  <c r="C54" i="119"/>
  <c r="K53" i="119"/>
  <c r="I53" i="119"/>
  <c r="K52" i="119"/>
  <c r="I52" i="119"/>
  <c r="K51" i="119"/>
  <c r="I51" i="119"/>
  <c r="K50" i="119"/>
  <c r="I50" i="119"/>
  <c r="K49" i="119"/>
  <c r="I49" i="119"/>
  <c r="K48" i="119"/>
  <c r="I48" i="119"/>
  <c r="K47" i="119"/>
  <c r="I47" i="119"/>
  <c r="K46" i="119"/>
  <c r="I46" i="119"/>
  <c r="K45" i="119"/>
  <c r="I45" i="119"/>
  <c r="K44" i="119"/>
  <c r="I44" i="119"/>
  <c r="K43" i="119"/>
  <c r="I43" i="119"/>
  <c r="K42" i="119"/>
  <c r="I42" i="119"/>
  <c r="K41" i="119"/>
  <c r="I41" i="119"/>
  <c r="K40" i="119"/>
  <c r="I40" i="119"/>
  <c r="K39" i="119"/>
  <c r="I39" i="119"/>
  <c r="K38" i="119"/>
  <c r="I38" i="119"/>
  <c r="K37" i="119"/>
  <c r="I37" i="119"/>
  <c r="K36" i="119"/>
  <c r="I36" i="119"/>
  <c r="K35" i="119"/>
  <c r="I35" i="119"/>
  <c r="K34" i="119"/>
  <c r="I34" i="119"/>
  <c r="K33" i="119"/>
  <c r="I33" i="119"/>
  <c r="K32" i="119"/>
  <c r="I32" i="119"/>
  <c r="K31" i="119"/>
  <c r="I31" i="119"/>
  <c r="K30" i="119"/>
  <c r="I30" i="119"/>
  <c r="K29" i="119"/>
  <c r="I29" i="119"/>
  <c r="K28" i="119"/>
  <c r="I28" i="119"/>
  <c r="K27" i="119"/>
  <c r="I27" i="119"/>
  <c r="K26" i="119"/>
  <c r="I26" i="119"/>
  <c r="K25" i="119"/>
  <c r="I25" i="119"/>
  <c r="K24" i="119"/>
  <c r="I24" i="119"/>
  <c r="K23" i="119"/>
  <c r="I23" i="119"/>
  <c r="K22" i="119"/>
  <c r="I22" i="119"/>
  <c r="K21" i="119"/>
  <c r="I21" i="119"/>
  <c r="K20" i="119"/>
  <c r="I20" i="119"/>
  <c r="K19" i="119"/>
  <c r="I19" i="119"/>
  <c r="K18" i="119"/>
  <c r="I18" i="119"/>
  <c r="K17" i="119"/>
  <c r="I17" i="119"/>
  <c r="K16" i="119"/>
  <c r="I16" i="119"/>
  <c r="K15" i="119"/>
  <c r="I15" i="119"/>
  <c r="K14" i="119"/>
  <c r="I14" i="119"/>
  <c r="K13" i="119"/>
  <c r="I13" i="119"/>
  <c r="K12" i="119"/>
  <c r="I12" i="119"/>
  <c r="K11" i="119"/>
  <c r="I11" i="119"/>
  <c r="H54" i="118"/>
  <c r="H27" i="134" s="1"/>
  <c r="G54" i="118"/>
  <c r="E54" i="118"/>
  <c r="D54" i="118"/>
  <c r="C54" i="118"/>
  <c r="K53" i="118"/>
  <c r="I53" i="118"/>
  <c r="K52" i="118"/>
  <c r="I52" i="118"/>
  <c r="K51" i="118"/>
  <c r="I51" i="118"/>
  <c r="K50" i="118"/>
  <c r="I50" i="118"/>
  <c r="K49" i="118"/>
  <c r="I49" i="118"/>
  <c r="K48" i="118"/>
  <c r="I48" i="118"/>
  <c r="K47" i="118"/>
  <c r="I47" i="118"/>
  <c r="K46" i="118"/>
  <c r="I46" i="118"/>
  <c r="K45" i="118"/>
  <c r="I45" i="118"/>
  <c r="K44" i="118"/>
  <c r="I44" i="118"/>
  <c r="K43" i="118"/>
  <c r="I43" i="118"/>
  <c r="K42" i="118"/>
  <c r="I42" i="118"/>
  <c r="K41" i="118"/>
  <c r="I41" i="118"/>
  <c r="K40" i="118"/>
  <c r="I40" i="118"/>
  <c r="K39" i="118"/>
  <c r="I39" i="118"/>
  <c r="K38" i="118"/>
  <c r="I38" i="118"/>
  <c r="K37" i="118"/>
  <c r="I37" i="118"/>
  <c r="K36" i="118"/>
  <c r="I36" i="118"/>
  <c r="K35" i="118"/>
  <c r="I35" i="118"/>
  <c r="K34" i="118"/>
  <c r="I34" i="118"/>
  <c r="K33" i="118"/>
  <c r="I33" i="118"/>
  <c r="K32" i="118"/>
  <c r="I32" i="118"/>
  <c r="K31" i="118"/>
  <c r="I31" i="118"/>
  <c r="K30" i="118"/>
  <c r="I30" i="118"/>
  <c r="K29" i="118"/>
  <c r="I29" i="118"/>
  <c r="K28" i="118"/>
  <c r="I28" i="118"/>
  <c r="K27" i="118"/>
  <c r="I27" i="118"/>
  <c r="K26" i="118"/>
  <c r="I26" i="118"/>
  <c r="K25" i="118"/>
  <c r="I25" i="118"/>
  <c r="K24" i="118"/>
  <c r="I24" i="118"/>
  <c r="K23" i="118"/>
  <c r="I23" i="118"/>
  <c r="K22" i="118"/>
  <c r="I22" i="118"/>
  <c r="K21" i="118"/>
  <c r="I21" i="118"/>
  <c r="K20" i="118"/>
  <c r="I20" i="118"/>
  <c r="K19" i="118"/>
  <c r="I19" i="118"/>
  <c r="K18" i="118"/>
  <c r="I18" i="118"/>
  <c r="K17" i="118"/>
  <c r="I17" i="118"/>
  <c r="K16" i="118"/>
  <c r="I16" i="118"/>
  <c r="K15" i="118"/>
  <c r="I15" i="118"/>
  <c r="K14" i="118"/>
  <c r="I14" i="118"/>
  <c r="K13" i="118"/>
  <c r="I13" i="118"/>
  <c r="K12" i="118"/>
  <c r="I12" i="118"/>
  <c r="K11" i="118"/>
  <c r="I11" i="118"/>
  <c r="H54" i="117"/>
  <c r="H26" i="134" s="1"/>
  <c r="G54" i="117"/>
  <c r="E54" i="117"/>
  <c r="D54" i="117"/>
  <c r="C54" i="117"/>
  <c r="K53" i="117"/>
  <c r="I53" i="117"/>
  <c r="K52" i="117"/>
  <c r="I52" i="117"/>
  <c r="K51" i="117"/>
  <c r="I51" i="117"/>
  <c r="K50" i="117"/>
  <c r="I50" i="117"/>
  <c r="J50" i="117"/>
  <c r="K49" i="117"/>
  <c r="I49" i="117"/>
  <c r="K48" i="117"/>
  <c r="I48" i="117"/>
  <c r="K47" i="117"/>
  <c r="I47" i="117"/>
  <c r="K46" i="117"/>
  <c r="I46" i="117"/>
  <c r="K45" i="117"/>
  <c r="I45" i="117"/>
  <c r="K44" i="117"/>
  <c r="I44" i="117"/>
  <c r="K43" i="117"/>
  <c r="I43" i="117"/>
  <c r="K42" i="117"/>
  <c r="I42" i="117"/>
  <c r="K41" i="117"/>
  <c r="I41" i="117"/>
  <c r="K40" i="117"/>
  <c r="I40" i="117"/>
  <c r="K39" i="117"/>
  <c r="I39" i="117"/>
  <c r="K38" i="117"/>
  <c r="I38" i="117"/>
  <c r="K37" i="117"/>
  <c r="I37" i="117"/>
  <c r="K36" i="117"/>
  <c r="I36" i="117"/>
  <c r="K35" i="117"/>
  <c r="I35" i="117"/>
  <c r="K34" i="117"/>
  <c r="I34" i="117"/>
  <c r="K33" i="117"/>
  <c r="I33" i="117"/>
  <c r="K32" i="117"/>
  <c r="I32" i="117"/>
  <c r="K31" i="117"/>
  <c r="I31" i="117"/>
  <c r="K30" i="117"/>
  <c r="I30" i="117"/>
  <c r="K29" i="117"/>
  <c r="I29" i="117"/>
  <c r="K28" i="117"/>
  <c r="I28" i="117"/>
  <c r="K27" i="117"/>
  <c r="I27" i="117"/>
  <c r="K26" i="117"/>
  <c r="I26" i="117"/>
  <c r="K25" i="117"/>
  <c r="I25" i="117"/>
  <c r="K24" i="117"/>
  <c r="I24" i="117"/>
  <c r="K23" i="117"/>
  <c r="I23" i="117"/>
  <c r="K22" i="117"/>
  <c r="I22" i="117"/>
  <c r="K21" i="117"/>
  <c r="I21" i="117"/>
  <c r="K20" i="117"/>
  <c r="I20" i="117"/>
  <c r="K19" i="117"/>
  <c r="I19" i="117"/>
  <c r="K18" i="117"/>
  <c r="I18" i="117"/>
  <c r="K17" i="117"/>
  <c r="I17" i="117"/>
  <c r="K16" i="117"/>
  <c r="I16" i="117"/>
  <c r="K15" i="117"/>
  <c r="I15" i="117"/>
  <c r="K14" i="117"/>
  <c r="I14" i="117"/>
  <c r="K13" i="117"/>
  <c r="I13" i="117"/>
  <c r="K12" i="117"/>
  <c r="I12" i="117"/>
  <c r="K11" i="117"/>
  <c r="I11" i="117"/>
  <c r="H54" i="116"/>
  <c r="H25" i="134" s="1"/>
  <c r="G54" i="116"/>
  <c r="E54" i="116"/>
  <c r="D54" i="116"/>
  <c r="C54" i="116"/>
  <c r="K53" i="116"/>
  <c r="I53" i="116"/>
  <c r="K52" i="116"/>
  <c r="I52" i="116"/>
  <c r="K51" i="116"/>
  <c r="I51" i="116"/>
  <c r="K50" i="116"/>
  <c r="I50" i="116"/>
  <c r="K49" i="116"/>
  <c r="I49" i="116"/>
  <c r="K48" i="116"/>
  <c r="I48" i="116"/>
  <c r="K47" i="116"/>
  <c r="I47" i="116"/>
  <c r="K46" i="116"/>
  <c r="I46" i="116"/>
  <c r="K45" i="116"/>
  <c r="I45" i="116"/>
  <c r="K44" i="116"/>
  <c r="I44" i="116"/>
  <c r="K43" i="116"/>
  <c r="I43" i="116"/>
  <c r="J43" i="116" s="1"/>
  <c r="K42" i="116"/>
  <c r="I42" i="116"/>
  <c r="K41" i="116"/>
  <c r="I41" i="116"/>
  <c r="K40" i="116"/>
  <c r="I40" i="116"/>
  <c r="K39" i="116"/>
  <c r="I39" i="116"/>
  <c r="K38" i="116"/>
  <c r="I38" i="116"/>
  <c r="K37" i="116"/>
  <c r="I37" i="116"/>
  <c r="K36" i="116"/>
  <c r="I36" i="116"/>
  <c r="K35" i="116"/>
  <c r="I35" i="116"/>
  <c r="K34" i="116"/>
  <c r="I34" i="116"/>
  <c r="K33" i="116"/>
  <c r="I33" i="116"/>
  <c r="K32" i="116"/>
  <c r="I32" i="116"/>
  <c r="K31" i="116"/>
  <c r="I31" i="116"/>
  <c r="K30" i="116"/>
  <c r="I30" i="116"/>
  <c r="K29" i="116"/>
  <c r="I29" i="116"/>
  <c r="K28" i="116"/>
  <c r="I28" i="116"/>
  <c r="K27" i="116"/>
  <c r="I27" i="116"/>
  <c r="K26" i="116"/>
  <c r="I26" i="116"/>
  <c r="K25" i="116"/>
  <c r="I25" i="116"/>
  <c r="K24" i="116"/>
  <c r="I24" i="116"/>
  <c r="K23" i="116"/>
  <c r="I23" i="116"/>
  <c r="K22" i="116"/>
  <c r="I22" i="116"/>
  <c r="K21" i="116"/>
  <c r="I21" i="116"/>
  <c r="K20" i="116"/>
  <c r="I20" i="116"/>
  <c r="K19" i="116"/>
  <c r="I19" i="116"/>
  <c r="K18" i="116"/>
  <c r="I18" i="116"/>
  <c r="K17" i="116"/>
  <c r="I17" i="116"/>
  <c r="K16" i="116"/>
  <c r="I16" i="116"/>
  <c r="K15" i="116"/>
  <c r="I15" i="116"/>
  <c r="K14" i="116"/>
  <c r="I14" i="116"/>
  <c r="K13" i="116"/>
  <c r="I13" i="116"/>
  <c r="K12" i="116"/>
  <c r="I12" i="116"/>
  <c r="K11" i="116"/>
  <c r="I11" i="116"/>
  <c r="H54" i="115"/>
  <c r="H24" i="134" s="1"/>
  <c r="G54" i="115"/>
  <c r="E54" i="115"/>
  <c r="D54" i="115"/>
  <c r="C54" i="115"/>
  <c r="K53" i="115"/>
  <c r="I53" i="115"/>
  <c r="K52" i="115"/>
  <c r="I52" i="115"/>
  <c r="K51" i="115"/>
  <c r="I51" i="115"/>
  <c r="K50" i="115"/>
  <c r="I50" i="115"/>
  <c r="K49" i="115"/>
  <c r="I49" i="115"/>
  <c r="K48" i="115"/>
  <c r="I48" i="115"/>
  <c r="K47" i="115"/>
  <c r="I47" i="115"/>
  <c r="K46" i="115"/>
  <c r="I46" i="115"/>
  <c r="K45" i="115"/>
  <c r="I45" i="115"/>
  <c r="K44" i="115"/>
  <c r="I44" i="115"/>
  <c r="K43" i="115"/>
  <c r="I43" i="115"/>
  <c r="K42" i="115"/>
  <c r="I42" i="115"/>
  <c r="K41" i="115"/>
  <c r="I41" i="115"/>
  <c r="K40" i="115"/>
  <c r="I40" i="115"/>
  <c r="K39" i="115"/>
  <c r="I39" i="115"/>
  <c r="K38" i="115"/>
  <c r="I38" i="115"/>
  <c r="K37" i="115"/>
  <c r="I37" i="115"/>
  <c r="K36" i="115"/>
  <c r="I36" i="115"/>
  <c r="K35" i="115"/>
  <c r="I35" i="115"/>
  <c r="K34" i="115"/>
  <c r="I34" i="115"/>
  <c r="K33" i="115"/>
  <c r="I33" i="115"/>
  <c r="K32" i="115"/>
  <c r="I32" i="115"/>
  <c r="K31" i="115"/>
  <c r="I31" i="115"/>
  <c r="K30" i="115"/>
  <c r="I30" i="115"/>
  <c r="K29" i="115"/>
  <c r="I29" i="115"/>
  <c r="K28" i="115"/>
  <c r="I28" i="115"/>
  <c r="K27" i="115"/>
  <c r="I27" i="115"/>
  <c r="K26" i="115"/>
  <c r="I26" i="115"/>
  <c r="K25" i="115"/>
  <c r="I25" i="115"/>
  <c r="K24" i="115"/>
  <c r="I24" i="115"/>
  <c r="K23" i="115"/>
  <c r="I23" i="115"/>
  <c r="K22" i="115"/>
  <c r="I22" i="115"/>
  <c r="K21" i="115"/>
  <c r="I21" i="115"/>
  <c r="K20" i="115"/>
  <c r="I20" i="115"/>
  <c r="K19" i="115"/>
  <c r="I19" i="115"/>
  <c r="K18" i="115"/>
  <c r="I18" i="115"/>
  <c r="K17" i="115"/>
  <c r="I17" i="115"/>
  <c r="K16" i="115"/>
  <c r="I16" i="115"/>
  <c r="K15" i="115"/>
  <c r="I15" i="115"/>
  <c r="K14" i="115"/>
  <c r="I14" i="115"/>
  <c r="K13" i="115"/>
  <c r="I13" i="115"/>
  <c r="K12" i="115"/>
  <c r="I12" i="115"/>
  <c r="K11" i="115"/>
  <c r="I11" i="115"/>
  <c r="J11" i="115" s="1"/>
  <c r="H54" i="114"/>
  <c r="G54" i="114"/>
  <c r="E54" i="114"/>
  <c r="D54" i="114"/>
  <c r="C54" i="114"/>
  <c r="K53" i="114"/>
  <c r="I53" i="114"/>
  <c r="J53" i="114" s="1"/>
  <c r="K52" i="114"/>
  <c r="I52" i="114"/>
  <c r="K51" i="114"/>
  <c r="I51" i="114"/>
  <c r="K50" i="114"/>
  <c r="I50" i="114"/>
  <c r="K49" i="114"/>
  <c r="I49" i="114"/>
  <c r="K48" i="114"/>
  <c r="I48" i="114"/>
  <c r="K47" i="114"/>
  <c r="I47" i="114"/>
  <c r="K46" i="114"/>
  <c r="I46" i="114"/>
  <c r="K45" i="114"/>
  <c r="I45" i="114"/>
  <c r="K44" i="114"/>
  <c r="I44" i="114"/>
  <c r="K43" i="114"/>
  <c r="I43" i="114"/>
  <c r="K42" i="114"/>
  <c r="I42" i="114"/>
  <c r="K41" i="114"/>
  <c r="I41" i="114"/>
  <c r="K40" i="114"/>
  <c r="I40" i="114"/>
  <c r="K39" i="114"/>
  <c r="I39" i="114"/>
  <c r="K38" i="114"/>
  <c r="I38" i="114"/>
  <c r="K37" i="114"/>
  <c r="I37" i="114"/>
  <c r="K36" i="114"/>
  <c r="I36" i="114"/>
  <c r="K35" i="114"/>
  <c r="I35" i="114"/>
  <c r="K34" i="114"/>
  <c r="I34" i="114"/>
  <c r="K33" i="114"/>
  <c r="I33" i="114"/>
  <c r="K32" i="114"/>
  <c r="I32" i="114"/>
  <c r="K31" i="114"/>
  <c r="I31" i="114"/>
  <c r="K30" i="114"/>
  <c r="I30" i="114"/>
  <c r="K29" i="114"/>
  <c r="I29" i="114"/>
  <c r="K28" i="114"/>
  <c r="I28" i="114"/>
  <c r="K27" i="114"/>
  <c r="I27" i="114"/>
  <c r="K26" i="114"/>
  <c r="I26" i="114"/>
  <c r="K25" i="114"/>
  <c r="I25" i="114"/>
  <c r="K24" i="114"/>
  <c r="I24" i="114"/>
  <c r="K23" i="114"/>
  <c r="I23" i="114"/>
  <c r="K22" i="114"/>
  <c r="I22" i="114"/>
  <c r="K21" i="114"/>
  <c r="I21" i="114"/>
  <c r="K20" i="114"/>
  <c r="I20" i="114"/>
  <c r="K19" i="114"/>
  <c r="I19" i="114"/>
  <c r="K18" i="114"/>
  <c r="I18" i="114"/>
  <c r="K17" i="114"/>
  <c r="I17" i="114"/>
  <c r="K16" i="114"/>
  <c r="I16" i="114"/>
  <c r="K15" i="114"/>
  <c r="I15" i="114"/>
  <c r="K14" i="114"/>
  <c r="I14" i="114"/>
  <c r="K13" i="114"/>
  <c r="I13" i="114"/>
  <c r="K12" i="114"/>
  <c r="I12" i="114"/>
  <c r="K11" i="114"/>
  <c r="I11" i="114"/>
  <c r="J11" i="114" s="1"/>
  <c r="H54" i="113"/>
  <c r="H22" i="134" s="1"/>
  <c r="G54" i="113"/>
  <c r="E54" i="113"/>
  <c r="D54" i="113"/>
  <c r="C54" i="113"/>
  <c r="K53" i="113"/>
  <c r="I53" i="113"/>
  <c r="K52" i="113"/>
  <c r="I52" i="113"/>
  <c r="K51" i="113"/>
  <c r="I51" i="113"/>
  <c r="K50" i="113"/>
  <c r="I50" i="113"/>
  <c r="K49" i="113"/>
  <c r="I49" i="113"/>
  <c r="K48" i="113"/>
  <c r="I48" i="113"/>
  <c r="K47" i="113"/>
  <c r="I47" i="113"/>
  <c r="K46" i="113"/>
  <c r="I46" i="113"/>
  <c r="K45" i="113"/>
  <c r="I45" i="113"/>
  <c r="K44" i="113"/>
  <c r="I44" i="113"/>
  <c r="K43" i="113"/>
  <c r="I43" i="113"/>
  <c r="K42" i="113"/>
  <c r="I42" i="113"/>
  <c r="K41" i="113"/>
  <c r="I41" i="113"/>
  <c r="K40" i="113"/>
  <c r="I40" i="113"/>
  <c r="K39" i="113"/>
  <c r="I39" i="113"/>
  <c r="K38" i="113"/>
  <c r="I38" i="113"/>
  <c r="K37" i="113"/>
  <c r="I37" i="113"/>
  <c r="K36" i="113"/>
  <c r="I36" i="113"/>
  <c r="K35" i="113"/>
  <c r="I35" i="113"/>
  <c r="K34" i="113"/>
  <c r="I34" i="113"/>
  <c r="K33" i="113"/>
  <c r="I33" i="113"/>
  <c r="K32" i="113"/>
  <c r="I32" i="113"/>
  <c r="K31" i="113"/>
  <c r="I31" i="113"/>
  <c r="K30" i="113"/>
  <c r="I30" i="113"/>
  <c r="K29" i="113"/>
  <c r="I29" i="113"/>
  <c r="K28" i="113"/>
  <c r="I28" i="113"/>
  <c r="K27" i="113"/>
  <c r="I27" i="113"/>
  <c r="K26" i="113"/>
  <c r="I26" i="113"/>
  <c r="K25" i="113"/>
  <c r="I25" i="113"/>
  <c r="K24" i="113"/>
  <c r="I24" i="113"/>
  <c r="K23" i="113"/>
  <c r="I23" i="113"/>
  <c r="K22" i="113"/>
  <c r="I22" i="113"/>
  <c r="K21" i="113"/>
  <c r="I21" i="113"/>
  <c r="K20" i="113"/>
  <c r="I20" i="113"/>
  <c r="K19" i="113"/>
  <c r="I19" i="113"/>
  <c r="K18" i="113"/>
  <c r="I18" i="113"/>
  <c r="K17" i="113"/>
  <c r="I17" i="113"/>
  <c r="K16" i="113"/>
  <c r="I16" i="113"/>
  <c r="K15" i="113"/>
  <c r="I15" i="113"/>
  <c r="K14" i="113"/>
  <c r="I14" i="113"/>
  <c r="K13" i="113"/>
  <c r="I13" i="113"/>
  <c r="K12" i="113"/>
  <c r="I12" i="113"/>
  <c r="K11" i="113"/>
  <c r="I11" i="113"/>
  <c r="H54" i="112"/>
  <c r="G54" i="112"/>
  <c r="E54" i="112"/>
  <c r="D54" i="112"/>
  <c r="C54" i="112"/>
  <c r="K53" i="112"/>
  <c r="I53" i="112"/>
  <c r="K52" i="112"/>
  <c r="I52" i="112"/>
  <c r="K51" i="112"/>
  <c r="I51" i="112"/>
  <c r="K50" i="112"/>
  <c r="I50" i="112"/>
  <c r="K49" i="112"/>
  <c r="I49" i="112"/>
  <c r="K48" i="112"/>
  <c r="I48" i="112"/>
  <c r="K47" i="112"/>
  <c r="I47" i="112"/>
  <c r="K46" i="112"/>
  <c r="I46" i="112"/>
  <c r="K45" i="112"/>
  <c r="I45" i="112"/>
  <c r="K44" i="112"/>
  <c r="I44" i="112"/>
  <c r="K43" i="112"/>
  <c r="I43" i="112"/>
  <c r="K42" i="112"/>
  <c r="I42" i="112"/>
  <c r="K41" i="112"/>
  <c r="I41" i="112"/>
  <c r="K40" i="112"/>
  <c r="I40" i="112"/>
  <c r="K39" i="112"/>
  <c r="I39" i="112"/>
  <c r="K38" i="112"/>
  <c r="I38" i="112"/>
  <c r="K37" i="112"/>
  <c r="I37" i="112"/>
  <c r="K36" i="112"/>
  <c r="I36" i="112"/>
  <c r="K35" i="112"/>
  <c r="I35" i="112"/>
  <c r="K34" i="112"/>
  <c r="I34" i="112"/>
  <c r="K33" i="112"/>
  <c r="I33" i="112"/>
  <c r="K32" i="112"/>
  <c r="I32" i="112"/>
  <c r="K31" i="112"/>
  <c r="I31" i="112"/>
  <c r="K30" i="112"/>
  <c r="I30" i="112"/>
  <c r="K29" i="112"/>
  <c r="I29" i="112"/>
  <c r="K28" i="112"/>
  <c r="I28" i="112"/>
  <c r="K27" i="112"/>
  <c r="I27" i="112"/>
  <c r="K26" i="112"/>
  <c r="I26" i="112"/>
  <c r="K25" i="112"/>
  <c r="I25" i="112"/>
  <c r="K24" i="112"/>
  <c r="I24" i="112"/>
  <c r="K23" i="112"/>
  <c r="I23" i="112"/>
  <c r="K22" i="112"/>
  <c r="I22" i="112"/>
  <c r="K21" i="112"/>
  <c r="I21" i="112"/>
  <c r="K20" i="112"/>
  <c r="I20" i="112"/>
  <c r="K19" i="112"/>
  <c r="I19" i="112"/>
  <c r="K18" i="112"/>
  <c r="I18" i="112"/>
  <c r="K17" i="112"/>
  <c r="I17" i="112"/>
  <c r="K16" i="112"/>
  <c r="I16" i="112"/>
  <c r="K15" i="112"/>
  <c r="I15" i="112"/>
  <c r="K14" i="112"/>
  <c r="I14" i="112"/>
  <c r="K13" i="112"/>
  <c r="I13" i="112"/>
  <c r="K12" i="112"/>
  <c r="I12" i="112"/>
  <c r="K11" i="112"/>
  <c r="I11" i="112"/>
  <c r="H54" i="111"/>
  <c r="H20" i="134" s="1"/>
  <c r="G54" i="111"/>
  <c r="E54" i="111"/>
  <c r="D54" i="111"/>
  <c r="C54" i="111"/>
  <c r="K53" i="111"/>
  <c r="I53" i="111"/>
  <c r="K52" i="111"/>
  <c r="I52" i="111"/>
  <c r="K51" i="111"/>
  <c r="I51" i="111"/>
  <c r="K50" i="111"/>
  <c r="I50" i="111"/>
  <c r="K49" i="111"/>
  <c r="I49" i="111"/>
  <c r="K48" i="111"/>
  <c r="I48" i="111"/>
  <c r="K47" i="111"/>
  <c r="I47" i="111"/>
  <c r="K46" i="111"/>
  <c r="I46" i="111"/>
  <c r="K45" i="111"/>
  <c r="I45" i="111"/>
  <c r="K44" i="111"/>
  <c r="I44" i="111"/>
  <c r="K43" i="111"/>
  <c r="I43" i="111"/>
  <c r="K42" i="111"/>
  <c r="I42" i="111"/>
  <c r="K41" i="111"/>
  <c r="I41" i="111"/>
  <c r="K40" i="111"/>
  <c r="I40" i="111"/>
  <c r="K39" i="111"/>
  <c r="I39" i="111"/>
  <c r="K38" i="111"/>
  <c r="I38" i="111"/>
  <c r="K37" i="111"/>
  <c r="I37" i="111"/>
  <c r="K36" i="111"/>
  <c r="I36" i="111"/>
  <c r="K35" i="111"/>
  <c r="I35" i="111"/>
  <c r="K34" i="111"/>
  <c r="I34" i="111"/>
  <c r="K33" i="111"/>
  <c r="I33" i="111"/>
  <c r="K32" i="111"/>
  <c r="I32" i="111"/>
  <c r="K31" i="111"/>
  <c r="I31" i="111"/>
  <c r="K30" i="111"/>
  <c r="I30" i="111"/>
  <c r="K29" i="111"/>
  <c r="I29" i="111"/>
  <c r="K28" i="111"/>
  <c r="I28" i="111"/>
  <c r="K27" i="111"/>
  <c r="I27" i="111"/>
  <c r="K26" i="111"/>
  <c r="I26" i="111"/>
  <c r="K25" i="111"/>
  <c r="I25" i="111"/>
  <c r="K24" i="111"/>
  <c r="I24" i="111"/>
  <c r="K23" i="111"/>
  <c r="I23" i="111"/>
  <c r="K22" i="111"/>
  <c r="I22" i="111"/>
  <c r="K21" i="111"/>
  <c r="I21" i="111"/>
  <c r="K20" i="111"/>
  <c r="I20" i="111"/>
  <c r="K19" i="111"/>
  <c r="I19" i="111"/>
  <c r="K18" i="111"/>
  <c r="I18" i="111"/>
  <c r="K17" i="111"/>
  <c r="I17" i="111"/>
  <c r="K16" i="111"/>
  <c r="I16" i="111"/>
  <c r="K15" i="111"/>
  <c r="I15" i="111"/>
  <c r="K14" i="111"/>
  <c r="I14" i="111"/>
  <c r="K13" i="111"/>
  <c r="I13" i="111"/>
  <c r="K12" i="111"/>
  <c r="I12" i="111"/>
  <c r="K11" i="111"/>
  <c r="I11" i="111"/>
  <c r="H54" i="110"/>
  <c r="H19" i="134" s="1"/>
  <c r="G54" i="110"/>
  <c r="E54" i="110"/>
  <c r="D54" i="110"/>
  <c r="C54" i="110"/>
  <c r="K53" i="110"/>
  <c r="I53" i="110"/>
  <c r="K52" i="110"/>
  <c r="I52" i="110"/>
  <c r="K51" i="110"/>
  <c r="I51" i="110"/>
  <c r="K50" i="110"/>
  <c r="I50" i="110"/>
  <c r="J50" i="110" s="1"/>
  <c r="K49" i="110"/>
  <c r="I49" i="110"/>
  <c r="K48" i="110"/>
  <c r="I48" i="110"/>
  <c r="K47" i="110"/>
  <c r="I47" i="110"/>
  <c r="K46" i="110"/>
  <c r="I46" i="110"/>
  <c r="K45" i="110"/>
  <c r="I45" i="110"/>
  <c r="K44" i="110"/>
  <c r="I44" i="110"/>
  <c r="K43" i="110"/>
  <c r="I43" i="110"/>
  <c r="K42" i="110"/>
  <c r="I42" i="110"/>
  <c r="K41" i="110"/>
  <c r="I41" i="110"/>
  <c r="K40" i="110"/>
  <c r="I40" i="110"/>
  <c r="K39" i="110"/>
  <c r="I39" i="110"/>
  <c r="K38" i="110"/>
  <c r="I38" i="110"/>
  <c r="K37" i="110"/>
  <c r="I37" i="110"/>
  <c r="K36" i="110"/>
  <c r="I36" i="110"/>
  <c r="K35" i="110"/>
  <c r="I35" i="110"/>
  <c r="K34" i="110"/>
  <c r="I34" i="110"/>
  <c r="K33" i="110"/>
  <c r="I33" i="110"/>
  <c r="K32" i="110"/>
  <c r="I32" i="110"/>
  <c r="K31" i="110"/>
  <c r="I31" i="110"/>
  <c r="K30" i="110"/>
  <c r="I30" i="110"/>
  <c r="K29" i="110"/>
  <c r="I29" i="110"/>
  <c r="K28" i="110"/>
  <c r="I28" i="110"/>
  <c r="K27" i="110"/>
  <c r="I27" i="110"/>
  <c r="K26" i="110"/>
  <c r="I26" i="110"/>
  <c r="K25" i="110"/>
  <c r="I25" i="110"/>
  <c r="K24" i="110"/>
  <c r="I24" i="110"/>
  <c r="K23" i="110"/>
  <c r="I23" i="110"/>
  <c r="K22" i="110"/>
  <c r="I22" i="110"/>
  <c r="K21" i="110"/>
  <c r="I21" i="110"/>
  <c r="K20" i="110"/>
  <c r="I20" i="110"/>
  <c r="K19" i="110"/>
  <c r="I19" i="110"/>
  <c r="K18" i="110"/>
  <c r="I18" i="110"/>
  <c r="K17" i="110"/>
  <c r="I17" i="110"/>
  <c r="K16" i="110"/>
  <c r="I16" i="110"/>
  <c r="K15" i="110"/>
  <c r="I15" i="110"/>
  <c r="K14" i="110"/>
  <c r="I14" i="110"/>
  <c r="K13" i="110"/>
  <c r="I13" i="110"/>
  <c r="K12" i="110"/>
  <c r="I12" i="110"/>
  <c r="K11" i="110"/>
  <c r="I11" i="110"/>
  <c r="H54" i="109"/>
  <c r="H18" i="134" s="1"/>
  <c r="G54" i="109"/>
  <c r="E54" i="109"/>
  <c r="D54" i="109"/>
  <c r="C54" i="109"/>
  <c r="K53" i="109"/>
  <c r="I53" i="109"/>
  <c r="K52" i="109"/>
  <c r="I52" i="109"/>
  <c r="K51" i="109"/>
  <c r="I51" i="109"/>
  <c r="K50" i="109"/>
  <c r="I50" i="109"/>
  <c r="K49" i="109"/>
  <c r="I49" i="109"/>
  <c r="K48" i="109"/>
  <c r="I48" i="109"/>
  <c r="K47" i="109"/>
  <c r="I47" i="109"/>
  <c r="K46" i="109"/>
  <c r="I46" i="109"/>
  <c r="K45" i="109"/>
  <c r="I45" i="109"/>
  <c r="K44" i="109"/>
  <c r="I44" i="109"/>
  <c r="K43" i="109"/>
  <c r="I43" i="109"/>
  <c r="K42" i="109"/>
  <c r="I42" i="109"/>
  <c r="K41" i="109"/>
  <c r="I41" i="109"/>
  <c r="K40" i="109"/>
  <c r="I40" i="109"/>
  <c r="K39" i="109"/>
  <c r="I39" i="109"/>
  <c r="K38" i="109"/>
  <c r="I38" i="109"/>
  <c r="K37" i="109"/>
  <c r="I37" i="109"/>
  <c r="K36" i="109"/>
  <c r="I36" i="109"/>
  <c r="K35" i="109"/>
  <c r="I35" i="109"/>
  <c r="K34" i="109"/>
  <c r="I34" i="109"/>
  <c r="K33" i="109"/>
  <c r="I33" i="109"/>
  <c r="K32" i="109"/>
  <c r="I32" i="109"/>
  <c r="K31" i="109"/>
  <c r="I31" i="109"/>
  <c r="K30" i="109"/>
  <c r="I30" i="109"/>
  <c r="K29" i="109"/>
  <c r="I29" i="109"/>
  <c r="K28" i="109"/>
  <c r="I28" i="109"/>
  <c r="K27" i="109"/>
  <c r="I27" i="109"/>
  <c r="K26" i="109"/>
  <c r="I26" i="109"/>
  <c r="K25" i="109"/>
  <c r="I25" i="109"/>
  <c r="K24" i="109"/>
  <c r="I24" i="109"/>
  <c r="K23" i="109"/>
  <c r="I23" i="109"/>
  <c r="K22" i="109"/>
  <c r="I22" i="109"/>
  <c r="K21" i="109"/>
  <c r="I21" i="109"/>
  <c r="K20" i="109"/>
  <c r="I20" i="109"/>
  <c r="K19" i="109"/>
  <c r="I19" i="109"/>
  <c r="K18" i="109"/>
  <c r="I18" i="109"/>
  <c r="K17" i="109"/>
  <c r="I17" i="109"/>
  <c r="K16" i="109"/>
  <c r="I16" i="109"/>
  <c r="K15" i="109"/>
  <c r="I15" i="109"/>
  <c r="K14" i="109"/>
  <c r="I14" i="109"/>
  <c r="K13" i="109"/>
  <c r="I13" i="109"/>
  <c r="K12" i="109"/>
  <c r="I12" i="109"/>
  <c r="K11" i="109"/>
  <c r="I11" i="109"/>
  <c r="H54" i="108"/>
  <c r="G54" i="108"/>
  <c r="E54" i="108"/>
  <c r="D54" i="108"/>
  <c r="C54" i="108"/>
  <c r="K53" i="108"/>
  <c r="I53" i="108"/>
  <c r="K52" i="108"/>
  <c r="I52" i="108"/>
  <c r="K51" i="108"/>
  <c r="I51" i="108"/>
  <c r="K50" i="108"/>
  <c r="I50" i="108"/>
  <c r="K49" i="108"/>
  <c r="I49" i="108"/>
  <c r="K48" i="108"/>
  <c r="I48" i="108"/>
  <c r="K47" i="108"/>
  <c r="I47" i="108"/>
  <c r="K46" i="108"/>
  <c r="I46" i="108"/>
  <c r="K45" i="108"/>
  <c r="I45" i="108"/>
  <c r="K44" i="108"/>
  <c r="I44" i="108"/>
  <c r="K43" i="108"/>
  <c r="I43" i="108"/>
  <c r="K42" i="108"/>
  <c r="I42" i="108"/>
  <c r="K41" i="108"/>
  <c r="I41" i="108"/>
  <c r="K40" i="108"/>
  <c r="I40" i="108"/>
  <c r="K39" i="108"/>
  <c r="I39" i="108"/>
  <c r="K38" i="108"/>
  <c r="I38" i="108"/>
  <c r="K37" i="108"/>
  <c r="I37" i="108"/>
  <c r="K36" i="108"/>
  <c r="I36" i="108"/>
  <c r="K35" i="108"/>
  <c r="I35" i="108"/>
  <c r="K34" i="108"/>
  <c r="I34" i="108"/>
  <c r="K33" i="108"/>
  <c r="I33" i="108"/>
  <c r="K32" i="108"/>
  <c r="I32" i="108"/>
  <c r="K31" i="108"/>
  <c r="I31" i="108"/>
  <c r="K30" i="108"/>
  <c r="I30" i="108"/>
  <c r="K29" i="108"/>
  <c r="I29" i="108"/>
  <c r="K28" i="108"/>
  <c r="I28" i="108"/>
  <c r="K27" i="108"/>
  <c r="I27" i="108"/>
  <c r="K26" i="108"/>
  <c r="I26" i="108"/>
  <c r="K25" i="108"/>
  <c r="I25" i="108"/>
  <c r="K24" i="108"/>
  <c r="I24" i="108"/>
  <c r="K23" i="108"/>
  <c r="I23" i="108"/>
  <c r="K22" i="108"/>
  <c r="I22" i="108"/>
  <c r="K21" i="108"/>
  <c r="I21" i="108"/>
  <c r="K20" i="108"/>
  <c r="I20" i="108"/>
  <c r="K19" i="108"/>
  <c r="I19" i="108"/>
  <c r="K18" i="108"/>
  <c r="I18" i="108"/>
  <c r="K17" i="108"/>
  <c r="I17" i="108"/>
  <c r="K16" i="108"/>
  <c r="I16" i="108"/>
  <c r="K15" i="108"/>
  <c r="I15" i="108"/>
  <c r="K14" i="108"/>
  <c r="I14" i="108"/>
  <c r="K13" i="108"/>
  <c r="I13" i="108"/>
  <c r="K12" i="108"/>
  <c r="I12" i="108"/>
  <c r="K11" i="108"/>
  <c r="I11" i="108"/>
  <c r="H54" i="107"/>
  <c r="H16" i="134" s="1"/>
  <c r="G54" i="107"/>
  <c r="E54" i="107"/>
  <c r="D54" i="107"/>
  <c r="C54" i="107"/>
  <c r="K53" i="107"/>
  <c r="I53" i="107"/>
  <c r="K52" i="107"/>
  <c r="I52" i="107"/>
  <c r="K51" i="107"/>
  <c r="I51" i="107"/>
  <c r="K50" i="107"/>
  <c r="I50" i="107"/>
  <c r="K49" i="107"/>
  <c r="I49" i="107"/>
  <c r="K48" i="107"/>
  <c r="I48" i="107"/>
  <c r="K47" i="107"/>
  <c r="I47" i="107"/>
  <c r="K46" i="107"/>
  <c r="I46" i="107"/>
  <c r="K45" i="107"/>
  <c r="I45" i="107"/>
  <c r="K44" i="107"/>
  <c r="I44" i="107"/>
  <c r="K43" i="107"/>
  <c r="I43" i="107"/>
  <c r="K42" i="107"/>
  <c r="I42" i="107"/>
  <c r="K41" i="107"/>
  <c r="I41" i="107"/>
  <c r="K40" i="107"/>
  <c r="I40" i="107"/>
  <c r="K39" i="107"/>
  <c r="I39" i="107"/>
  <c r="K38" i="107"/>
  <c r="I38" i="107"/>
  <c r="K37" i="107"/>
  <c r="I37" i="107"/>
  <c r="K36" i="107"/>
  <c r="I36" i="107"/>
  <c r="K35" i="107"/>
  <c r="I35" i="107"/>
  <c r="K34" i="107"/>
  <c r="I34" i="107"/>
  <c r="K33" i="107"/>
  <c r="I33" i="107"/>
  <c r="K32" i="107"/>
  <c r="I32" i="107"/>
  <c r="K31" i="107"/>
  <c r="I31" i="107"/>
  <c r="K30" i="107"/>
  <c r="I30" i="107"/>
  <c r="K29" i="107"/>
  <c r="I29" i="107"/>
  <c r="K28" i="107"/>
  <c r="I28" i="107"/>
  <c r="K27" i="107"/>
  <c r="I27" i="107"/>
  <c r="K26" i="107"/>
  <c r="I26" i="107"/>
  <c r="K25" i="107"/>
  <c r="I25" i="107"/>
  <c r="K24" i="107"/>
  <c r="I24" i="107"/>
  <c r="K23" i="107"/>
  <c r="I23" i="107"/>
  <c r="K22" i="107"/>
  <c r="I22" i="107"/>
  <c r="K21" i="107"/>
  <c r="I21" i="107"/>
  <c r="K20" i="107"/>
  <c r="I20" i="107"/>
  <c r="K19" i="107"/>
  <c r="I19" i="107"/>
  <c r="K18" i="107"/>
  <c r="I18" i="107"/>
  <c r="K17" i="107"/>
  <c r="I17" i="107"/>
  <c r="K16" i="107"/>
  <c r="I16" i="107"/>
  <c r="K15" i="107"/>
  <c r="I15" i="107"/>
  <c r="K14" i="107"/>
  <c r="I14" i="107"/>
  <c r="K13" i="107"/>
  <c r="I13" i="107"/>
  <c r="K12" i="107"/>
  <c r="I12" i="107"/>
  <c r="K11" i="107"/>
  <c r="I11" i="107"/>
  <c r="H54" i="106"/>
  <c r="G54" i="106"/>
  <c r="E54" i="106"/>
  <c r="D54" i="106"/>
  <c r="C54" i="106"/>
  <c r="K53" i="106"/>
  <c r="I53" i="106"/>
  <c r="K52" i="106"/>
  <c r="I52" i="106"/>
  <c r="K51" i="106"/>
  <c r="I51" i="106"/>
  <c r="K50" i="106"/>
  <c r="I50" i="106"/>
  <c r="K49" i="106"/>
  <c r="I49" i="106"/>
  <c r="K48" i="106"/>
  <c r="I48" i="106"/>
  <c r="K47" i="106"/>
  <c r="I47" i="106"/>
  <c r="K46" i="106"/>
  <c r="I46" i="106"/>
  <c r="K45" i="106"/>
  <c r="I45" i="106"/>
  <c r="K44" i="106"/>
  <c r="I44" i="106"/>
  <c r="K43" i="106"/>
  <c r="I43" i="106"/>
  <c r="K42" i="106"/>
  <c r="I42" i="106"/>
  <c r="K41" i="106"/>
  <c r="I41" i="106"/>
  <c r="K40" i="106"/>
  <c r="I40" i="106"/>
  <c r="K39" i="106"/>
  <c r="I39" i="106"/>
  <c r="K38" i="106"/>
  <c r="I38" i="106"/>
  <c r="K37" i="106"/>
  <c r="I37" i="106"/>
  <c r="K36" i="106"/>
  <c r="I36" i="106"/>
  <c r="K35" i="106"/>
  <c r="I35" i="106"/>
  <c r="K34" i="106"/>
  <c r="I34" i="106"/>
  <c r="K33" i="106"/>
  <c r="I33" i="106"/>
  <c r="K32" i="106"/>
  <c r="I32" i="106"/>
  <c r="K31" i="106"/>
  <c r="I31" i="106"/>
  <c r="K30" i="106"/>
  <c r="I30" i="106"/>
  <c r="K29" i="106"/>
  <c r="I29" i="106"/>
  <c r="K28" i="106"/>
  <c r="I28" i="106"/>
  <c r="K27" i="106"/>
  <c r="I27" i="106"/>
  <c r="K26" i="106"/>
  <c r="I26" i="106"/>
  <c r="K25" i="106"/>
  <c r="I25" i="106"/>
  <c r="K24" i="106"/>
  <c r="I24" i="106"/>
  <c r="K23" i="106"/>
  <c r="I23" i="106"/>
  <c r="K22" i="106"/>
  <c r="I22" i="106"/>
  <c r="K21" i="106"/>
  <c r="I21" i="106"/>
  <c r="K20" i="106"/>
  <c r="I20" i="106"/>
  <c r="K19" i="106"/>
  <c r="I19" i="106"/>
  <c r="K18" i="106"/>
  <c r="I18" i="106"/>
  <c r="K17" i="106"/>
  <c r="I17" i="106"/>
  <c r="K16" i="106"/>
  <c r="I16" i="106"/>
  <c r="K15" i="106"/>
  <c r="I15" i="106"/>
  <c r="K14" i="106"/>
  <c r="I14" i="106"/>
  <c r="K13" i="106"/>
  <c r="I13" i="106"/>
  <c r="K12" i="106"/>
  <c r="I12" i="106"/>
  <c r="K11" i="106"/>
  <c r="I11" i="106"/>
  <c r="H54" i="105"/>
  <c r="H14" i="134" s="1"/>
  <c r="G54" i="105"/>
  <c r="E54" i="105"/>
  <c r="D54" i="105"/>
  <c r="C54" i="105"/>
  <c r="K53" i="105"/>
  <c r="I53" i="105"/>
  <c r="K52" i="105"/>
  <c r="I52" i="105"/>
  <c r="K51" i="105"/>
  <c r="I51" i="105"/>
  <c r="K50" i="105"/>
  <c r="I50" i="105"/>
  <c r="K49" i="105"/>
  <c r="I49" i="105"/>
  <c r="K48" i="105"/>
  <c r="I48" i="105"/>
  <c r="K47" i="105"/>
  <c r="I47" i="105"/>
  <c r="K46" i="105"/>
  <c r="I46" i="105"/>
  <c r="K45" i="105"/>
  <c r="I45" i="105"/>
  <c r="K44" i="105"/>
  <c r="I44" i="105"/>
  <c r="K43" i="105"/>
  <c r="I43" i="105"/>
  <c r="K42" i="105"/>
  <c r="I42" i="105"/>
  <c r="K41" i="105"/>
  <c r="I41" i="105"/>
  <c r="K40" i="105"/>
  <c r="I40" i="105"/>
  <c r="K39" i="105"/>
  <c r="I39" i="105"/>
  <c r="K38" i="105"/>
  <c r="I38" i="105"/>
  <c r="K37" i="105"/>
  <c r="I37" i="105"/>
  <c r="K36" i="105"/>
  <c r="I36" i="105"/>
  <c r="K35" i="105"/>
  <c r="I35" i="105"/>
  <c r="K34" i="105"/>
  <c r="I34" i="105"/>
  <c r="K33" i="105"/>
  <c r="I33" i="105"/>
  <c r="K32" i="105"/>
  <c r="I32" i="105"/>
  <c r="K31" i="105"/>
  <c r="I31" i="105"/>
  <c r="K30" i="105"/>
  <c r="I30" i="105"/>
  <c r="K29" i="105"/>
  <c r="I29" i="105"/>
  <c r="K28" i="105"/>
  <c r="I28" i="105"/>
  <c r="K27" i="105"/>
  <c r="I27" i="105"/>
  <c r="K26" i="105"/>
  <c r="I26" i="105"/>
  <c r="K25" i="105"/>
  <c r="I25" i="105"/>
  <c r="K24" i="105"/>
  <c r="I24" i="105"/>
  <c r="K23" i="105"/>
  <c r="I23" i="105"/>
  <c r="K22" i="105"/>
  <c r="I22" i="105"/>
  <c r="K21" i="105"/>
  <c r="I21" i="105"/>
  <c r="K20" i="105"/>
  <c r="I20" i="105"/>
  <c r="K19" i="105"/>
  <c r="I19" i="105"/>
  <c r="K18" i="105"/>
  <c r="I18" i="105"/>
  <c r="K17" i="105"/>
  <c r="I17" i="105"/>
  <c r="K16" i="105"/>
  <c r="I16" i="105"/>
  <c r="K15" i="105"/>
  <c r="I15" i="105"/>
  <c r="K14" i="105"/>
  <c r="I14" i="105"/>
  <c r="K13" i="105"/>
  <c r="I13" i="105"/>
  <c r="K12" i="105"/>
  <c r="I12" i="105"/>
  <c r="K11" i="105"/>
  <c r="I11" i="105"/>
  <c r="H54" i="104"/>
  <c r="G54" i="104"/>
  <c r="E54" i="104"/>
  <c r="D54" i="104"/>
  <c r="C54" i="104"/>
  <c r="K53" i="104"/>
  <c r="I53" i="104"/>
  <c r="K52" i="104"/>
  <c r="I52" i="104"/>
  <c r="K51" i="104"/>
  <c r="I51" i="104"/>
  <c r="K50" i="104"/>
  <c r="I50" i="104"/>
  <c r="K49" i="104"/>
  <c r="I49" i="104"/>
  <c r="K48" i="104"/>
  <c r="I48" i="104"/>
  <c r="K47" i="104"/>
  <c r="I47" i="104"/>
  <c r="K46" i="104"/>
  <c r="I46" i="104"/>
  <c r="K45" i="104"/>
  <c r="I45" i="104"/>
  <c r="K44" i="104"/>
  <c r="I44" i="104"/>
  <c r="K43" i="104"/>
  <c r="I43" i="104"/>
  <c r="K42" i="104"/>
  <c r="I42" i="104"/>
  <c r="K41" i="104"/>
  <c r="I41" i="104"/>
  <c r="K40" i="104"/>
  <c r="I40" i="104"/>
  <c r="K39" i="104"/>
  <c r="I39" i="104"/>
  <c r="K38" i="104"/>
  <c r="I38" i="104"/>
  <c r="K37" i="104"/>
  <c r="I37" i="104"/>
  <c r="K36" i="104"/>
  <c r="I36" i="104"/>
  <c r="K35" i="104"/>
  <c r="I35" i="104"/>
  <c r="K34" i="104"/>
  <c r="I34" i="104"/>
  <c r="K33" i="104"/>
  <c r="I33" i="104"/>
  <c r="K32" i="104"/>
  <c r="I32" i="104"/>
  <c r="K31" i="104"/>
  <c r="I31" i="104"/>
  <c r="K30" i="104"/>
  <c r="I30" i="104"/>
  <c r="K29" i="104"/>
  <c r="I29" i="104"/>
  <c r="K28" i="104"/>
  <c r="I28" i="104"/>
  <c r="K27" i="104"/>
  <c r="I27" i="104"/>
  <c r="K26" i="104"/>
  <c r="I26" i="104"/>
  <c r="K25" i="104"/>
  <c r="I25" i="104"/>
  <c r="K24" i="104"/>
  <c r="I24" i="104"/>
  <c r="K23" i="104"/>
  <c r="I23" i="104"/>
  <c r="K22" i="104"/>
  <c r="I22" i="104"/>
  <c r="K21" i="104"/>
  <c r="I21" i="104"/>
  <c r="K20" i="104"/>
  <c r="I20" i="104"/>
  <c r="K19" i="104"/>
  <c r="I19" i="104"/>
  <c r="K18" i="104"/>
  <c r="I18" i="104"/>
  <c r="K17" i="104"/>
  <c r="I17" i="104"/>
  <c r="K16" i="104"/>
  <c r="I16" i="104"/>
  <c r="K15" i="104"/>
  <c r="I15" i="104"/>
  <c r="K14" i="104"/>
  <c r="I14" i="104"/>
  <c r="K13" i="104"/>
  <c r="I13" i="104"/>
  <c r="K12" i="104"/>
  <c r="I12" i="104"/>
  <c r="I54" i="104" s="1"/>
  <c r="I13" i="134" s="1"/>
  <c r="H54" i="103"/>
  <c r="H12" i="134" s="1"/>
  <c r="G54" i="103"/>
  <c r="E54" i="103"/>
  <c r="D54" i="103"/>
  <c r="C54" i="103"/>
  <c r="K53" i="103"/>
  <c r="I53" i="103"/>
  <c r="K52" i="103"/>
  <c r="I52" i="103"/>
  <c r="K51" i="103"/>
  <c r="I51" i="103"/>
  <c r="K50" i="103"/>
  <c r="I50" i="103"/>
  <c r="K49" i="103"/>
  <c r="I49" i="103"/>
  <c r="K48" i="103"/>
  <c r="I48" i="103"/>
  <c r="K47" i="103"/>
  <c r="I47" i="103"/>
  <c r="K46" i="103"/>
  <c r="I46" i="103"/>
  <c r="K45" i="103"/>
  <c r="I45" i="103"/>
  <c r="K44" i="103"/>
  <c r="I44" i="103"/>
  <c r="K43" i="103"/>
  <c r="I43" i="103"/>
  <c r="K42" i="103"/>
  <c r="I42" i="103"/>
  <c r="K41" i="103"/>
  <c r="I41" i="103"/>
  <c r="K40" i="103"/>
  <c r="I40" i="103"/>
  <c r="K39" i="103"/>
  <c r="I39" i="103"/>
  <c r="K38" i="103"/>
  <c r="I38" i="103"/>
  <c r="K37" i="103"/>
  <c r="I37" i="103"/>
  <c r="K36" i="103"/>
  <c r="I36" i="103"/>
  <c r="K35" i="103"/>
  <c r="I35" i="103"/>
  <c r="K34" i="103"/>
  <c r="I34" i="103"/>
  <c r="K33" i="103"/>
  <c r="I33" i="103"/>
  <c r="K32" i="103"/>
  <c r="I32" i="103"/>
  <c r="K31" i="103"/>
  <c r="I31" i="103"/>
  <c r="K30" i="103"/>
  <c r="I30" i="103"/>
  <c r="K29" i="103"/>
  <c r="I29" i="103"/>
  <c r="K28" i="103"/>
  <c r="I28" i="103"/>
  <c r="K27" i="103"/>
  <c r="I27" i="103"/>
  <c r="K26" i="103"/>
  <c r="I26" i="103"/>
  <c r="K25" i="103"/>
  <c r="I25" i="103"/>
  <c r="K24" i="103"/>
  <c r="I24" i="103"/>
  <c r="K23" i="103"/>
  <c r="I23" i="103"/>
  <c r="K22" i="103"/>
  <c r="I22" i="103"/>
  <c r="K21" i="103"/>
  <c r="I21" i="103"/>
  <c r="K20" i="103"/>
  <c r="I20" i="103"/>
  <c r="K19" i="103"/>
  <c r="I19" i="103"/>
  <c r="K18" i="103"/>
  <c r="I18" i="103"/>
  <c r="K17" i="103"/>
  <c r="I17" i="103"/>
  <c r="K16" i="103"/>
  <c r="I16" i="103"/>
  <c r="K15" i="103"/>
  <c r="I15" i="103"/>
  <c r="K14" i="103"/>
  <c r="I14" i="103"/>
  <c r="K13" i="103"/>
  <c r="I13" i="103"/>
  <c r="K12" i="103"/>
  <c r="I12" i="103"/>
  <c r="K11" i="103"/>
  <c r="I11" i="103"/>
  <c r="H54" i="102"/>
  <c r="H11" i="134" s="1"/>
  <c r="G54" i="102"/>
  <c r="E54" i="102"/>
  <c r="D54" i="102"/>
  <c r="C54" i="102"/>
  <c r="K53" i="102"/>
  <c r="I53" i="102"/>
  <c r="K52" i="102"/>
  <c r="I52" i="102"/>
  <c r="K51" i="102"/>
  <c r="I51" i="102"/>
  <c r="K50" i="102"/>
  <c r="I50" i="102"/>
  <c r="K49" i="102"/>
  <c r="I49" i="102"/>
  <c r="K48" i="102"/>
  <c r="I48" i="102"/>
  <c r="K47" i="102"/>
  <c r="I47" i="102"/>
  <c r="K46" i="102"/>
  <c r="I46" i="102"/>
  <c r="K45" i="102"/>
  <c r="I45" i="102"/>
  <c r="K44" i="102"/>
  <c r="I44" i="102"/>
  <c r="K43" i="102"/>
  <c r="I43" i="102"/>
  <c r="K42" i="102"/>
  <c r="I42" i="102"/>
  <c r="K41" i="102"/>
  <c r="I41" i="102"/>
  <c r="K40" i="102"/>
  <c r="I40" i="102"/>
  <c r="K39" i="102"/>
  <c r="I39" i="102"/>
  <c r="K38" i="102"/>
  <c r="I38" i="102"/>
  <c r="K37" i="102"/>
  <c r="I37" i="102"/>
  <c r="K36" i="102"/>
  <c r="I36" i="102"/>
  <c r="K35" i="102"/>
  <c r="I35" i="102"/>
  <c r="K34" i="102"/>
  <c r="I34" i="102"/>
  <c r="K33" i="102"/>
  <c r="I33" i="102"/>
  <c r="K32" i="102"/>
  <c r="I32" i="102"/>
  <c r="K31" i="102"/>
  <c r="I31" i="102"/>
  <c r="K30" i="102"/>
  <c r="I30" i="102"/>
  <c r="K29" i="102"/>
  <c r="I29" i="102"/>
  <c r="K28" i="102"/>
  <c r="I28" i="102"/>
  <c r="K27" i="102"/>
  <c r="I27" i="102"/>
  <c r="K26" i="102"/>
  <c r="I26" i="102"/>
  <c r="K25" i="102"/>
  <c r="I25" i="102"/>
  <c r="K24" i="102"/>
  <c r="I24" i="102"/>
  <c r="K23" i="102"/>
  <c r="I23" i="102"/>
  <c r="K22" i="102"/>
  <c r="I22" i="102"/>
  <c r="K21" i="102"/>
  <c r="I21" i="102"/>
  <c r="K20" i="102"/>
  <c r="I20" i="102"/>
  <c r="K19" i="102"/>
  <c r="I19" i="102"/>
  <c r="K18" i="102"/>
  <c r="I18" i="102"/>
  <c r="K17" i="102"/>
  <c r="I17" i="102"/>
  <c r="K16" i="102"/>
  <c r="I16" i="102"/>
  <c r="K15" i="102"/>
  <c r="I15" i="102"/>
  <c r="K14" i="102"/>
  <c r="I14" i="102"/>
  <c r="K13" i="102"/>
  <c r="I13" i="102"/>
  <c r="K12" i="102"/>
  <c r="I12" i="102"/>
  <c r="K11" i="102"/>
  <c r="I11" i="102"/>
  <c r="H54" i="101"/>
  <c r="H10" i="134" s="1"/>
  <c r="G54" i="101"/>
  <c r="E54" i="101"/>
  <c r="D54" i="101"/>
  <c r="C54" i="101"/>
  <c r="K53" i="101"/>
  <c r="I53" i="101"/>
  <c r="K52" i="101"/>
  <c r="I52" i="101"/>
  <c r="K51" i="101"/>
  <c r="I51" i="101"/>
  <c r="K50" i="101"/>
  <c r="I50" i="101"/>
  <c r="K49" i="101"/>
  <c r="I49" i="101"/>
  <c r="K48" i="101"/>
  <c r="I48" i="101"/>
  <c r="K47" i="101"/>
  <c r="I47" i="101"/>
  <c r="K46" i="101"/>
  <c r="I46" i="101"/>
  <c r="K45" i="101"/>
  <c r="I45" i="101"/>
  <c r="K44" i="101"/>
  <c r="I44" i="101"/>
  <c r="K43" i="101"/>
  <c r="I43" i="101"/>
  <c r="K42" i="101"/>
  <c r="I42" i="101"/>
  <c r="K41" i="101"/>
  <c r="I41" i="101"/>
  <c r="K40" i="101"/>
  <c r="I40" i="101"/>
  <c r="K39" i="101"/>
  <c r="I39" i="101"/>
  <c r="K38" i="101"/>
  <c r="I38" i="101"/>
  <c r="K37" i="101"/>
  <c r="I37" i="101"/>
  <c r="K36" i="101"/>
  <c r="I36" i="101"/>
  <c r="K35" i="101"/>
  <c r="I35" i="101"/>
  <c r="K34" i="101"/>
  <c r="I34" i="101"/>
  <c r="K33" i="101"/>
  <c r="I33" i="101"/>
  <c r="K32" i="101"/>
  <c r="I32" i="101"/>
  <c r="K31" i="101"/>
  <c r="I31" i="101"/>
  <c r="K30" i="101"/>
  <c r="I30" i="101"/>
  <c r="K29" i="101"/>
  <c r="I29" i="101"/>
  <c r="K28" i="101"/>
  <c r="I28" i="101"/>
  <c r="K27" i="101"/>
  <c r="I27" i="101"/>
  <c r="K26" i="101"/>
  <c r="I26" i="101"/>
  <c r="K25" i="101"/>
  <c r="I25" i="101"/>
  <c r="K24" i="101"/>
  <c r="I24" i="101"/>
  <c r="K23" i="101"/>
  <c r="I23" i="101"/>
  <c r="K22" i="101"/>
  <c r="I22" i="101"/>
  <c r="K21" i="101"/>
  <c r="I21" i="101"/>
  <c r="K20" i="101"/>
  <c r="I20" i="101"/>
  <c r="K19" i="101"/>
  <c r="I19" i="101"/>
  <c r="K18" i="101"/>
  <c r="I18" i="101"/>
  <c r="K17" i="101"/>
  <c r="I17" i="101"/>
  <c r="K16" i="101"/>
  <c r="I16" i="101"/>
  <c r="K15" i="101"/>
  <c r="I15" i="101"/>
  <c r="K14" i="101"/>
  <c r="I14" i="101"/>
  <c r="K13" i="101"/>
  <c r="I13" i="101"/>
  <c r="K12" i="101"/>
  <c r="I12" i="101"/>
  <c r="K11" i="101"/>
  <c r="I11" i="101"/>
  <c r="H54" i="100"/>
  <c r="G54" i="100"/>
  <c r="E54" i="100"/>
  <c r="D54" i="100"/>
  <c r="C54" i="100"/>
  <c r="K53" i="100"/>
  <c r="I53" i="100"/>
  <c r="K52" i="100"/>
  <c r="I52" i="100"/>
  <c r="K51" i="100"/>
  <c r="I51" i="100"/>
  <c r="K50" i="100"/>
  <c r="I50" i="100"/>
  <c r="K49" i="100"/>
  <c r="I49" i="100"/>
  <c r="K48" i="100"/>
  <c r="I48" i="100"/>
  <c r="K47" i="100"/>
  <c r="I47" i="100"/>
  <c r="K46" i="100"/>
  <c r="I46" i="100"/>
  <c r="K45" i="100"/>
  <c r="I45" i="100"/>
  <c r="K44" i="100"/>
  <c r="I44" i="100"/>
  <c r="K43" i="100"/>
  <c r="I43" i="100"/>
  <c r="K42" i="100"/>
  <c r="I42" i="100"/>
  <c r="K41" i="100"/>
  <c r="I41" i="100"/>
  <c r="K40" i="100"/>
  <c r="I40" i="100"/>
  <c r="K39" i="100"/>
  <c r="I39" i="100"/>
  <c r="K38" i="100"/>
  <c r="I38" i="100"/>
  <c r="K37" i="100"/>
  <c r="I37" i="100"/>
  <c r="K36" i="100"/>
  <c r="I36" i="100"/>
  <c r="K35" i="100"/>
  <c r="I35" i="100"/>
  <c r="K34" i="100"/>
  <c r="I34" i="100"/>
  <c r="K33" i="100"/>
  <c r="I33" i="100"/>
  <c r="K32" i="100"/>
  <c r="I32" i="100"/>
  <c r="K31" i="100"/>
  <c r="I31" i="100"/>
  <c r="K30" i="100"/>
  <c r="I30" i="100"/>
  <c r="K29" i="100"/>
  <c r="I29" i="100"/>
  <c r="K28" i="100"/>
  <c r="I28" i="100"/>
  <c r="K27" i="100"/>
  <c r="I27" i="100"/>
  <c r="K26" i="100"/>
  <c r="I26" i="100"/>
  <c r="K25" i="100"/>
  <c r="I25" i="100"/>
  <c r="K24" i="100"/>
  <c r="I24" i="100"/>
  <c r="K23" i="100"/>
  <c r="I23" i="100"/>
  <c r="K22" i="100"/>
  <c r="I22" i="100"/>
  <c r="K21" i="100"/>
  <c r="I21" i="100"/>
  <c r="K20" i="100"/>
  <c r="I20" i="100"/>
  <c r="K19" i="100"/>
  <c r="I19" i="100"/>
  <c r="K18" i="100"/>
  <c r="I18" i="100"/>
  <c r="K17" i="100"/>
  <c r="I17" i="100"/>
  <c r="K16" i="100"/>
  <c r="I16" i="100"/>
  <c r="K15" i="100"/>
  <c r="I15" i="100"/>
  <c r="K14" i="100"/>
  <c r="I14" i="100"/>
  <c r="K13" i="100"/>
  <c r="I13" i="100"/>
  <c r="K12" i="100"/>
  <c r="I12" i="100"/>
  <c r="K11" i="100"/>
  <c r="I11" i="100"/>
  <c r="H54" i="99"/>
  <c r="H8" i="134" s="1"/>
  <c r="G54" i="99"/>
  <c r="E54" i="99"/>
  <c r="D54" i="99"/>
  <c r="C54" i="99"/>
  <c r="K53" i="99"/>
  <c r="I53" i="99"/>
  <c r="K52" i="99"/>
  <c r="I52" i="99"/>
  <c r="K51" i="99"/>
  <c r="I51" i="99"/>
  <c r="K50" i="99"/>
  <c r="I50" i="99"/>
  <c r="K49" i="99"/>
  <c r="I49" i="99"/>
  <c r="K48" i="99"/>
  <c r="I48" i="99"/>
  <c r="K47" i="99"/>
  <c r="I47" i="99"/>
  <c r="K46" i="99"/>
  <c r="I46" i="99"/>
  <c r="K45" i="99"/>
  <c r="I45" i="99"/>
  <c r="K44" i="99"/>
  <c r="I44" i="99"/>
  <c r="K43" i="99"/>
  <c r="I43" i="99"/>
  <c r="K42" i="99"/>
  <c r="I42" i="99"/>
  <c r="K41" i="99"/>
  <c r="I41" i="99"/>
  <c r="K40" i="99"/>
  <c r="I40" i="99"/>
  <c r="K39" i="99"/>
  <c r="I39" i="99"/>
  <c r="K38" i="99"/>
  <c r="I38" i="99"/>
  <c r="K37" i="99"/>
  <c r="I37" i="99"/>
  <c r="K36" i="99"/>
  <c r="I36" i="99"/>
  <c r="K35" i="99"/>
  <c r="I35" i="99"/>
  <c r="K34" i="99"/>
  <c r="I34" i="99"/>
  <c r="K33" i="99"/>
  <c r="I33" i="99"/>
  <c r="K32" i="99"/>
  <c r="I32" i="99"/>
  <c r="K31" i="99"/>
  <c r="I31" i="99"/>
  <c r="K30" i="99"/>
  <c r="I30" i="99"/>
  <c r="K29" i="99"/>
  <c r="I29" i="99"/>
  <c r="K28" i="99"/>
  <c r="I28" i="99"/>
  <c r="K27" i="99"/>
  <c r="I27" i="99"/>
  <c r="K26" i="99"/>
  <c r="I26" i="99"/>
  <c r="K25" i="99"/>
  <c r="I25" i="99"/>
  <c r="K24" i="99"/>
  <c r="I24" i="99"/>
  <c r="K23" i="99"/>
  <c r="I23" i="99"/>
  <c r="K22" i="99"/>
  <c r="I22" i="99"/>
  <c r="K21" i="99"/>
  <c r="I21" i="99"/>
  <c r="K20" i="99"/>
  <c r="I20" i="99"/>
  <c r="K19" i="99"/>
  <c r="I19" i="99"/>
  <c r="K18" i="99"/>
  <c r="I18" i="99"/>
  <c r="K17" i="99"/>
  <c r="I17" i="99"/>
  <c r="K16" i="99"/>
  <c r="I16" i="99"/>
  <c r="K15" i="99"/>
  <c r="I15" i="99"/>
  <c r="K14" i="99"/>
  <c r="I14" i="99"/>
  <c r="K13" i="99"/>
  <c r="I13" i="99"/>
  <c r="K12" i="99"/>
  <c r="I12" i="99"/>
  <c r="K11" i="99"/>
  <c r="I11" i="99"/>
  <c r="H54" i="98"/>
  <c r="G54" i="98"/>
  <c r="E54" i="98"/>
  <c r="D54" i="98"/>
  <c r="C54" i="98"/>
  <c r="K53" i="98"/>
  <c r="I53" i="98"/>
  <c r="K52" i="98"/>
  <c r="I52" i="98"/>
  <c r="K51" i="98"/>
  <c r="I51" i="98"/>
  <c r="K50" i="98"/>
  <c r="I50" i="98"/>
  <c r="K49" i="98"/>
  <c r="I49" i="98"/>
  <c r="K48" i="98"/>
  <c r="I48" i="98"/>
  <c r="K47" i="98"/>
  <c r="I47" i="98"/>
  <c r="K46" i="98"/>
  <c r="I46" i="98"/>
  <c r="K45" i="98"/>
  <c r="I45" i="98"/>
  <c r="K44" i="98"/>
  <c r="I44" i="98"/>
  <c r="K43" i="98"/>
  <c r="I43" i="98"/>
  <c r="K42" i="98"/>
  <c r="I42" i="98"/>
  <c r="K41" i="98"/>
  <c r="I41" i="98"/>
  <c r="K40" i="98"/>
  <c r="I40" i="98"/>
  <c r="K39" i="98"/>
  <c r="I39" i="98"/>
  <c r="K38" i="98"/>
  <c r="I38" i="98"/>
  <c r="K37" i="98"/>
  <c r="I37" i="98"/>
  <c r="K36" i="98"/>
  <c r="I36" i="98"/>
  <c r="K35" i="98"/>
  <c r="I35" i="98"/>
  <c r="K34" i="98"/>
  <c r="I34" i="98"/>
  <c r="K33" i="98"/>
  <c r="I33" i="98"/>
  <c r="K32" i="98"/>
  <c r="I32" i="98"/>
  <c r="K31" i="98"/>
  <c r="I31" i="98"/>
  <c r="K30" i="98"/>
  <c r="I30" i="98"/>
  <c r="K29" i="98"/>
  <c r="I29" i="98"/>
  <c r="K28" i="98"/>
  <c r="I28" i="98"/>
  <c r="K27" i="98"/>
  <c r="I27" i="98"/>
  <c r="K26" i="98"/>
  <c r="I26" i="98"/>
  <c r="K25" i="98"/>
  <c r="I25" i="98"/>
  <c r="K24" i="98"/>
  <c r="I24" i="98"/>
  <c r="K23" i="98"/>
  <c r="I23" i="98"/>
  <c r="K22" i="98"/>
  <c r="I22" i="98"/>
  <c r="K21" i="98"/>
  <c r="I21" i="98"/>
  <c r="K20" i="98"/>
  <c r="I20" i="98"/>
  <c r="K19" i="98"/>
  <c r="I19" i="98"/>
  <c r="K18" i="98"/>
  <c r="I18" i="98"/>
  <c r="K17" i="98"/>
  <c r="I17" i="98"/>
  <c r="K16" i="98"/>
  <c r="I16" i="98"/>
  <c r="K15" i="98"/>
  <c r="I15" i="98"/>
  <c r="K14" i="98"/>
  <c r="I14" i="98"/>
  <c r="K13" i="98"/>
  <c r="I13" i="98"/>
  <c r="K12" i="98"/>
  <c r="I12" i="98"/>
  <c r="K11" i="98"/>
  <c r="I11" i="98"/>
  <c r="H54" i="97"/>
  <c r="H6" i="134" s="1"/>
  <c r="G54" i="97"/>
  <c r="E54" i="97"/>
  <c r="D54" i="97"/>
  <c r="C54" i="97"/>
  <c r="K53" i="97"/>
  <c r="I53" i="97"/>
  <c r="K52" i="97"/>
  <c r="I52" i="97"/>
  <c r="K51" i="97"/>
  <c r="I51" i="97"/>
  <c r="K50" i="97"/>
  <c r="I50" i="97"/>
  <c r="K49" i="97"/>
  <c r="I49" i="97"/>
  <c r="K48" i="97"/>
  <c r="I48" i="97"/>
  <c r="K47" i="97"/>
  <c r="I47" i="97"/>
  <c r="K46" i="97"/>
  <c r="I46" i="97"/>
  <c r="K45" i="97"/>
  <c r="I45" i="97"/>
  <c r="K44" i="97"/>
  <c r="I44" i="97"/>
  <c r="K43" i="97"/>
  <c r="I43" i="97"/>
  <c r="K42" i="97"/>
  <c r="I42" i="97"/>
  <c r="K41" i="97"/>
  <c r="I41" i="97"/>
  <c r="K40" i="97"/>
  <c r="I40" i="97"/>
  <c r="K39" i="97"/>
  <c r="I39" i="97"/>
  <c r="K38" i="97"/>
  <c r="I38" i="97"/>
  <c r="K37" i="97"/>
  <c r="I37" i="97"/>
  <c r="K36" i="97"/>
  <c r="I36" i="97"/>
  <c r="K35" i="97"/>
  <c r="I35" i="97"/>
  <c r="K34" i="97"/>
  <c r="I34" i="97"/>
  <c r="K33" i="97"/>
  <c r="I33" i="97"/>
  <c r="K32" i="97"/>
  <c r="I32" i="97"/>
  <c r="K31" i="97"/>
  <c r="I31" i="97"/>
  <c r="K30" i="97"/>
  <c r="I30" i="97"/>
  <c r="K29" i="97"/>
  <c r="I29" i="97"/>
  <c r="K28" i="97"/>
  <c r="I28" i="97"/>
  <c r="K27" i="97"/>
  <c r="I27" i="97"/>
  <c r="K26" i="97"/>
  <c r="I26" i="97"/>
  <c r="K25" i="97"/>
  <c r="I25" i="97"/>
  <c r="K24" i="97"/>
  <c r="I24" i="97"/>
  <c r="K23" i="97"/>
  <c r="I23" i="97"/>
  <c r="K22" i="97"/>
  <c r="I22" i="97"/>
  <c r="K21" i="97"/>
  <c r="I21" i="97"/>
  <c r="K20" i="97"/>
  <c r="I20" i="97"/>
  <c r="K19" i="97"/>
  <c r="I19" i="97"/>
  <c r="K18" i="97"/>
  <c r="I18" i="97"/>
  <c r="K17" i="97"/>
  <c r="I17" i="97"/>
  <c r="K16" i="97"/>
  <c r="I16" i="97"/>
  <c r="K15" i="97"/>
  <c r="I15" i="97"/>
  <c r="K14" i="97"/>
  <c r="I14" i="97"/>
  <c r="K13" i="97"/>
  <c r="I13" i="97"/>
  <c r="K12" i="97"/>
  <c r="I12" i="97"/>
  <c r="K11" i="97"/>
  <c r="I11" i="97"/>
  <c r="H47" i="96"/>
  <c r="G47" i="96"/>
  <c r="E47" i="96"/>
  <c r="D47" i="96"/>
  <c r="C47" i="96"/>
  <c r="K34" i="96"/>
  <c r="I34" i="96"/>
  <c r="I53" i="120" s="1"/>
  <c r="F34" i="96"/>
  <c r="F53" i="120" s="1"/>
  <c r="K46" i="96"/>
  <c r="I46" i="96"/>
  <c r="I53" i="132" s="1"/>
  <c r="F46" i="96"/>
  <c r="F53" i="132" s="1"/>
  <c r="K45" i="96"/>
  <c r="I45" i="96"/>
  <c r="I53" i="131" s="1"/>
  <c r="F45" i="96"/>
  <c r="F53" i="131" s="1"/>
  <c r="K44" i="96"/>
  <c r="I44" i="96"/>
  <c r="F44" i="96"/>
  <c r="F53" i="130" s="1"/>
  <c r="K43" i="96"/>
  <c r="I43" i="96"/>
  <c r="I53" i="129" s="1"/>
  <c r="F43" i="96"/>
  <c r="F53" i="129" s="1"/>
  <c r="K42" i="96"/>
  <c r="I42" i="96"/>
  <c r="I53" i="128" s="1"/>
  <c r="F42" i="96"/>
  <c r="F53" i="128" s="1"/>
  <c r="K41" i="96"/>
  <c r="I41" i="96"/>
  <c r="I53" i="127" s="1"/>
  <c r="F41" i="96"/>
  <c r="F53" i="127" s="1"/>
  <c r="K40" i="96"/>
  <c r="I40" i="96"/>
  <c r="F40" i="96"/>
  <c r="F53" i="126" s="1"/>
  <c r="K39" i="96"/>
  <c r="I39" i="96"/>
  <c r="I53" i="125" s="1"/>
  <c r="F39" i="96"/>
  <c r="F53" i="125" s="1"/>
  <c r="K38" i="96"/>
  <c r="I38" i="96"/>
  <c r="I53" i="124" s="1"/>
  <c r="F38" i="96"/>
  <c r="F53" i="124" s="1"/>
  <c r="K37" i="96"/>
  <c r="I37" i="96"/>
  <c r="I53" i="123" s="1"/>
  <c r="F37" i="96"/>
  <c r="F53" i="123" s="1"/>
  <c r="K36" i="96"/>
  <c r="I36" i="96"/>
  <c r="F36" i="96"/>
  <c r="F53" i="122" s="1"/>
  <c r="K35" i="96"/>
  <c r="I35" i="96"/>
  <c r="I53" i="121" s="1"/>
  <c r="F35" i="96"/>
  <c r="F53" i="121" s="1"/>
  <c r="K33" i="96"/>
  <c r="I33" i="96"/>
  <c r="F33" i="96"/>
  <c r="F53" i="119" s="1"/>
  <c r="K32" i="96"/>
  <c r="I32" i="96"/>
  <c r="F32" i="96"/>
  <c r="F53" i="118" s="1"/>
  <c r="K31" i="96"/>
  <c r="I31" i="96"/>
  <c r="F31" i="96"/>
  <c r="F53" i="117" s="1"/>
  <c r="K30" i="96"/>
  <c r="I30" i="96"/>
  <c r="F30" i="96"/>
  <c r="F53" i="116" s="1"/>
  <c r="K29" i="96"/>
  <c r="I29" i="96"/>
  <c r="F29" i="96"/>
  <c r="F53" i="115" s="1"/>
  <c r="K28" i="96"/>
  <c r="I28" i="96"/>
  <c r="F28" i="96"/>
  <c r="F53" i="114" s="1"/>
  <c r="K27" i="96"/>
  <c r="I27" i="96"/>
  <c r="F27" i="96"/>
  <c r="F53" i="113" s="1"/>
  <c r="K26" i="96"/>
  <c r="I26" i="96"/>
  <c r="F26" i="96"/>
  <c r="F53" i="112" s="1"/>
  <c r="K25" i="96"/>
  <c r="I25" i="96"/>
  <c r="F25" i="96"/>
  <c r="F53" i="111" s="1"/>
  <c r="K24" i="96"/>
  <c r="I24" i="96"/>
  <c r="F24" i="96"/>
  <c r="F53" i="110" s="1"/>
  <c r="K23" i="96"/>
  <c r="I23" i="96"/>
  <c r="F23" i="96"/>
  <c r="F53" i="109" s="1"/>
  <c r="K22" i="96"/>
  <c r="I22" i="96"/>
  <c r="F22" i="96"/>
  <c r="F53" i="108" s="1"/>
  <c r="K21" i="96"/>
  <c r="I21" i="96"/>
  <c r="F21" i="96"/>
  <c r="F53" i="107" s="1"/>
  <c r="K20" i="96"/>
  <c r="I20" i="96"/>
  <c r="F20" i="96"/>
  <c r="F53" i="106" s="1"/>
  <c r="K19" i="96"/>
  <c r="I19" i="96"/>
  <c r="F19" i="96"/>
  <c r="F53" i="105" s="1"/>
  <c r="K18" i="96"/>
  <c r="I18" i="96"/>
  <c r="F18" i="96"/>
  <c r="F53" i="104" s="1"/>
  <c r="K17" i="96"/>
  <c r="I17" i="96"/>
  <c r="F17" i="96"/>
  <c r="F53" i="103" s="1"/>
  <c r="K16" i="96"/>
  <c r="I16" i="96"/>
  <c r="F16" i="96"/>
  <c r="F53" i="102" s="1"/>
  <c r="K15" i="96"/>
  <c r="I15" i="96"/>
  <c r="J15" i="96" s="1"/>
  <c r="F15" i="96"/>
  <c r="F53" i="101" s="1"/>
  <c r="K14" i="96"/>
  <c r="I14" i="96"/>
  <c r="F14" i="96"/>
  <c r="F53" i="100" s="1"/>
  <c r="K13" i="96"/>
  <c r="I13" i="96"/>
  <c r="F13" i="96"/>
  <c r="F53" i="99" s="1"/>
  <c r="K12" i="96"/>
  <c r="I12" i="96"/>
  <c r="F12" i="96"/>
  <c r="F53" i="98" s="1"/>
  <c r="K11" i="96"/>
  <c r="I11" i="96"/>
  <c r="F11" i="96"/>
  <c r="F53" i="97" s="1"/>
  <c r="H47" i="95"/>
  <c r="G47" i="95"/>
  <c r="E47" i="95"/>
  <c r="D47" i="95"/>
  <c r="C47" i="95"/>
  <c r="K34" i="95"/>
  <c r="I34" i="95"/>
  <c r="I52" i="120" s="1"/>
  <c r="F34" i="95"/>
  <c r="F52" i="120" s="1"/>
  <c r="K46" i="95"/>
  <c r="I46" i="95"/>
  <c r="I52" i="132" s="1"/>
  <c r="F46" i="95"/>
  <c r="F52" i="132" s="1"/>
  <c r="K45" i="95"/>
  <c r="I45" i="95"/>
  <c r="I52" i="131" s="1"/>
  <c r="F45" i="95"/>
  <c r="F52" i="131" s="1"/>
  <c r="K44" i="95"/>
  <c r="I44" i="95"/>
  <c r="I52" i="130" s="1"/>
  <c r="F44" i="95"/>
  <c r="F52" i="130" s="1"/>
  <c r="K43" i="95"/>
  <c r="I43" i="95"/>
  <c r="I52" i="129" s="1"/>
  <c r="F43" i="95"/>
  <c r="F52" i="129" s="1"/>
  <c r="K42" i="95"/>
  <c r="I42" i="95"/>
  <c r="I52" i="128" s="1"/>
  <c r="F42" i="95"/>
  <c r="F52" i="128" s="1"/>
  <c r="K41" i="95"/>
  <c r="I41" i="95"/>
  <c r="I52" i="127" s="1"/>
  <c r="F41" i="95"/>
  <c r="F52" i="127" s="1"/>
  <c r="K40" i="95"/>
  <c r="I40" i="95"/>
  <c r="I52" i="126" s="1"/>
  <c r="F40" i="95"/>
  <c r="F52" i="126" s="1"/>
  <c r="K39" i="95"/>
  <c r="I39" i="95"/>
  <c r="I52" i="125" s="1"/>
  <c r="F39" i="95"/>
  <c r="F52" i="125" s="1"/>
  <c r="K38" i="95"/>
  <c r="I38" i="95"/>
  <c r="I52" i="124" s="1"/>
  <c r="F38" i="95"/>
  <c r="F52" i="124" s="1"/>
  <c r="K37" i="95"/>
  <c r="I37" i="95"/>
  <c r="I52" i="123" s="1"/>
  <c r="F37" i="95"/>
  <c r="F52" i="123" s="1"/>
  <c r="K36" i="95"/>
  <c r="I36" i="95"/>
  <c r="I52" i="122" s="1"/>
  <c r="F36" i="95"/>
  <c r="F52" i="122" s="1"/>
  <c r="K35" i="95"/>
  <c r="I35" i="95"/>
  <c r="I52" i="121" s="1"/>
  <c r="F35" i="95"/>
  <c r="F52" i="121" s="1"/>
  <c r="K33" i="95"/>
  <c r="I33" i="95"/>
  <c r="F33" i="95"/>
  <c r="F52" i="119" s="1"/>
  <c r="K32" i="95"/>
  <c r="I32" i="95"/>
  <c r="F32" i="95"/>
  <c r="F52" i="118" s="1"/>
  <c r="K31" i="95"/>
  <c r="I31" i="95"/>
  <c r="F31" i="95"/>
  <c r="F52" i="117" s="1"/>
  <c r="K30" i="95"/>
  <c r="I30" i="95"/>
  <c r="F30" i="95"/>
  <c r="F52" i="116" s="1"/>
  <c r="J52" i="116" s="1"/>
  <c r="K29" i="95"/>
  <c r="I29" i="95"/>
  <c r="F29" i="95"/>
  <c r="F52" i="115" s="1"/>
  <c r="K28" i="95"/>
  <c r="I28" i="95"/>
  <c r="F28" i="95"/>
  <c r="F52" i="114" s="1"/>
  <c r="K27" i="95"/>
  <c r="I27" i="95"/>
  <c r="F27" i="95"/>
  <c r="F52" i="113" s="1"/>
  <c r="K26" i="95"/>
  <c r="I26" i="95"/>
  <c r="F26" i="95"/>
  <c r="F52" i="112" s="1"/>
  <c r="K25" i="95"/>
  <c r="I25" i="95"/>
  <c r="F25" i="95"/>
  <c r="F52" i="111" s="1"/>
  <c r="K24" i="95"/>
  <c r="I24" i="95"/>
  <c r="F24" i="95"/>
  <c r="F52" i="110" s="1"/>
  <c r="K23" i="95"/>
  <c r="I23" i="95"/>
  <c r="F23" i="95"/>
  <c r="F52" i="109" s="1"/>
  <c r="K22" i="95"/>
  <c r="I22" i="95"/>
  <c r="F22" i="95"/>
  <c r="F52" i="108" s="1"/>
  <c r="K21" i="95"/>
  <c r="I21" i="95"/>
  <c r="F21" i="95"/>
  <c r="F52" i="107" s="1"/>
  <c r="K20" i="95"/>
  <c r="I20" i="95"/>
  <c r="F20" i="95"/>
  <c r="F52" i="106" s="1"/>
  <c r="K19" i="95"/>
  <c r="I19" i="95"/>
  <c r="F19" i="95"/>
  <c r="F52" i="105" s="1"/>
  <c r="K18" i="95"/>
  <c r="I18" i="95"/>
  <c r="F18" i="95"/>
  <c r="F52" i="104" s="1"/>
  <c r="K17" i="95"/>
  <c r="I17" i="95"/>
  <c r="F17" i="95"/>
  <c r="F52" i="103" s="1"/>
  <c r="K16" i="95"/>
  <c r="I16" i="95"/>
  <c r="F16" i="95"/>
  <c r="F52" i="102" s="1"/>
  <c r="K15" i="95"/>
  <c r="I15" i="95"/>
  <c r="F15" i="95"/>
  <c r="F52" i="101" s="1"/>
  <c r="K14" i="95"/>
  <c r="I14" i="95"/>
  <c r="F14" i="95"/>
  <c r="F52" i="100" s="1"/>
  <c r="K13" i="95"/>
  <c r="I13" i="95"/>
  <c r="F13" i="95"/>
  <c r="F52" i="99" s="1"/>
  <c r="K12" i="95"/>
  <c r="I12" i="95"/>
  <c r="F12" i="95"/>
  <c r="F52" i="98" s="1"/>
  <c r="K11" i="95"/>
  <c r="I11" i="95"/>
  <c r="F11" i="95"/>
  <c r="H47" i="94"/>
  <c r="G47" i="94"/>
  <c r="E47" i="94"/>
  <c r="D47" i="94"/>
  <c r="C47" i="94"/>
  <c r="K34" i="94"/>
  <c r="I34" i="94"/>
  <c r="I51" i="120" s="1"/>
  <c r="F34" i="94"/>
  <c r="F51" i="120" s="1"/>
  <c r="K46" i="94"/>
  <c r="I46" i="94"/>
  <c r="I51" i="132" s="1"/>
  <c r="F46" i="94"/>
  <c r="F51" i="132" s="1"/>
  <c r="K45" i="94"/>
  <c r="I45" i="94"/>
  <c r="I51" i="131" s="1"/>
  <c r="F45" i="94"/>
  <c r="F51" i="131" s="1"/>
  <c r="K44" i="94"/>
  <c r="I44" i="94"/>
  <c r="I51" i="130" s="1"/>
  <c r="F44" i="94"/>
  <c r="F51" i="130" s="1"/>
  <c r="K43" i="94"/>
  <c r="I43" i="94"/>
  <c r="I51" i="129" s="1"/>
  <c r="F43" i="94"/>
  <c r="F51" i="129" s="1"/>
  <c r="K42" i="94"/>
  <c r="I42" i="94"/>
  <c r="I51" i="128" s="1"/>
  <c r="F42" i="94"/>
  <c r="F51" i="128" s="1"/>
  <c r="K41" i="94"/>
  <c r="I41" i="94"/>
  <c r="I51" i="127" s="1"/>
  <c r="F41" i="94"/>
  <c r="F51" i="127" s="1"/>
  <c r="K40" i="94"/>
  <c r="I40" i="94"/>
  <c r="I51" i="126" s="1"/>
  <c r="F40" i="94"/>
  <c r="F51" i="126" s="1"/>
  <c r="K39" i="94"/>
  <c r="I39" i="94"/>
  <c r="I51" i="125" s="1"/>
  <c r="F39" i="94"/>
  <c r="F51" i="125" s="1"/>
  <c r="K38" i="94"/>
  <c r="I38" i="94"/>
  <c r="I51" i="124" s="1"/>
  <c r="F38" i="94"/>
  <c r="F51" i="124" s="1"/>
  <c r="K37" i="94"/>
  <c r="I37" i="94"/>
  <c r="I51" i="123" s="1"/>
  <c r="F37" i="94"/>
  <c r="F51" i="123" s="1"/>
  <c r="K36" i="94"/>
  <c r="I36" i="94"/>
  <c r="I51" i="122" s="1"/>
  <c r="F36" i="94"/>
  <c r="F51" i="122" s="1"/>
  <c r="K35" i="94"/>
  <c r="I35" i="94"/>
  <c r="I51" i="121" s="1"/>
  <c r="F35" i="94"/>
  <c r="K33" i="94"/>
  <c r="I33" i="94"/>
  <c r="F33" i="94"/>
  <c r="F51" i="119" s="1"/>
  <c r="K32" i="94"/>
  <c r="I32" i="94"/>
  <c r="F32" i="94"/>
  <c r="F51" i="118" s="1"/>
  <c r="K31" i="94"/>
  <c r="I31" i="94"/>
  <c r="F31" i="94"/>
  <c r="F51" i="117" s="1"/>
  <c r="K30" i="94"/>
  <c r="I30" i="94"/>
  <c r="F30" i="94"/>
  <c r="F51" i="116" s="1"/>
  <c r="K29" i="94"/>
  <c r="I29" i="94"/>
  <c r="F29" i="94"/>
  <c r="F51" i="115" s="1"/>
  <c r="K28" i="94"/>
  <c r="I28" i="94"/>
  <c r="F28" i="94"/>
  <c r="F51" i="114" s="1"/>
  <c r="K27" i="94"/>
  <c r="I27" i="94"/>
  <c r="F27" i="94"/>
  <c r="F51" i="113" s="1"/>
  <c r="K26" i="94"/>
  <c r="I26" i="94"/>
  <c r="F26" i="94"/>
  <c r="F51" i="112" s="1"/>
  <c r="K25" i="94"/>
  <c r="I25" i="94"/>
  <c r="F25" i="94"/>
  <c r="F51" i="111" s="1"/>
  <c r="K24" i="94"/>
  <c r="I24" i="94"/>
  <c r="F24" i="94"/>
  <c r="F51" i="110" s="1"/>
  <c r="K23" i="94"/>
  <c r="I23" i="94"/>
  <c r="F23" i="94"/>
  <c r="F51" i="109" s="1"/>
  <c r="K22" i="94"/>
  <c r="I22" i="94"/>
  <c r="F22" i="94"/>
  <c r="F51" i="108" s="1"/>
  <c r="K21" i="94"/>
  <c r="I21" i="94"/>
  <c r="F21" i="94"/>
  <c r="F51" i="107" s="1"/>
  <c r="K20" i="94"/>
  <c r="I20" i="94"/>
  <c r="F20" i="94"/>
  <c r="F51" i="106" s="1"/>
  <c r="K19" i="94"/>
  <c r="I19" i="94"/>
  <c r="F19" i="94"/>
  <c r="F51" i="105" s="1"/>
  <c r="K18" i="94"/>
  <c r="I18" i="94"/>
  <c r="F18" i="94"/>
  <c r="F51" i="104" s="1"/>
  <c r="K17" i="94"/>
  <c r="I17" i="94"/>
  <c r="F17" i="94"/>
  <c r="F51" i="103" s="1"/>
  <c r="K16" i="94"/>
  <c r="I16" i="94"/>
  <c r="F16" i="94"/>
  <c r="F51" i="102" s="1"/>
  <c r="K15" i="94"/>
  <c r="I15" i="94"/>
  <c r="F15" i="94"/>
  <c r="F51" i="101" s="1"/>
  <c r="K14" i="94"/>
  <c r="I14" i="94"/>
  <c r="F14" i="94"/>
  <c r="F51" i="100" s="1"/>
  <c r="K13" i="94"/>
  <c r="I13" i="94"/>
  <c r="F13" i="94"/>
  <c r="F51" i="99" s="1"/>
  <c r="K12" i="94"/>
  <c r="I12" i="94"/>
  <c r="F12" i="94"/>
  <c r="F51" i="98" s="1"/>
  <c r="K11" i="94"/>
  <c r="I11" i="94"/>
  <c r="F11" i="94"/>
  <c r="H47" i="93"/>
  <c r="G47" i="93"/>
  <c r="E47" i="93"/>
  <c r="D47" i="93"/>
  <c r="C47" i="93"/>
  <c r="K34" i="93"/>
  <c r="I34" i="93"/>
  <c r="I50" i="120" s="1"/>
  <c r="F34" i="93"/>
  <c r="F50" i="120" s="1"/>
  <c r="K46" i="93"/>
  <c r="I46" i="93"/>
  <c r="I50" i="132" s="1"/>
  <c r="F46" i="93"/>
  <c r="F50" i="132" s="1"/>
  <c r="K45" i="93"/>
  <c r="I45" i="93"/>
  <c r="I50" i="131" s="1"/>
  <c r="F45" i="93"/>
  <c r="F50" i="131" s="1"/>
  <c r="K44" i="93"/>
  <c r="I44" i="93"/>
  <c r="I50" i="130" s="1"/>
  <c r="F44" i="93"/>
  <c r="F50" i="130" s="1"/>
  <c r="K43" i="93"/>
  <c r="I43" i="93"/>
  <c r="I50" i="129" s="1"/>
  <c r="F43" i="93"/>
  <c r="F50" i="129" s="1"/>
  <c r="K42" i="93"/>
  <c r="I42" i="93"/>
  <c r="I50" i="128" s="1"/>
  <c r="F42" i="93"/>
  <c r="F50" i="128" s="1"/>
  <c r="K41" i="93"/>
  <c r="I41" i="93"/>
  <c r="I50" i="127" s="1"/>
  <c r="F41" i="93"/>
  <c r="F50" i="127" s="1"/>
  <c r="K40" i="93"/>
  <c r="I40" i="93"/>
  <c r="I50" i="126" s="1"/>
  <c r="F40" i="93"/>
  <c r="F50" i="126" s="1"/>
  <c r="K39" i="93"/>
  <c r="I39" i="93"/>
  <c r="I50" i="125" s="1"/>
  <c r="F39" i="93"/>
  <c r="F50" i="125" s="1"/>
  <c r="K38" i="93"/>
  <c r="I38" i="93"/>
  <c r="I50" i="124" s="1"/>
  <c r="F38" i="93"/>
  <c r="F50" i="124" s="1"/>
  <c r="K37" i="93"/>
  <c r="I37" i="93"/>
  <c r="I50" i="123" s="1"/>
  <c r="F37" i="93"/>
  <c r="F50" i="123" s="1"/>
  <c r="K36" i="93"/>
  <c r="I36" i="93"/>
  <c r="I50" i="122" s="1"/>
  <c r="F36" i="93"/>
  <c r="F50" i="122" s="1"/>
  <c r="K35" i="93"/>
  <c r="I35" i="93"/>
  <c r="I50" i="121" s="1"/>
  <c r="F35" i="93"/>
  <c r="F50" i="121" s="1"/>
  <c r="K33" i="93"/>
  <c r="I33" i="93"/>
  <c r="F33" i="93"/>
  <c r="F50" i="119" s="1"/>
  <c r="K32" i="93"/>
  <c r="I32" i="93"/>
  <c r="F32" i="93"/>
  <c r="F50" i="118" s="1"/>
  <c r="K31" i="93"/>
  <c r="I31" i="93"/>
  <c r="F31" i="93"/>
  <c r="F50" i="117" s="1"/>
  <c r="K30" i="93"/>
  <c r="I30" i="93"/>
  <c r="F30" i="93"/>
  <c r="F50" i="116" s="1"/>
  <c r="K29" i="93"/>
  <c r="I29" i="93"/>
  <c r="F29" i="93"/>
  <c r="F50" i="115" s="1"/>
  <c r="K28" i="93"/>
  <c r="I28" i="93"/>
  <c r="F28" i="93"/>
  <c r="F50" i="114" s="1"/>
  <c r="K27" i="93"/>
  <c r="I27" i="93"/>
  <c r="F27" i="93"/>
  <c r="F50" i="113" s="1"/>
  <c r="K26" i="93"/>
  <c r="I26" i="93"/>
  <c r="F26" i="93"/>
  <c r="F50" i="112" s="1"/>
  <c r="K25" i="93"/>
  <c r="I25" i="93"/>
  <c r="F25" i="93"/>
  <c r="F50" i="111" s="1"/>
  <c r="K24" i="93"/>
  <c r="I24" i="93"/>
  <c r="F24" i="93"/>
  <c r="F50" i="110" s="1"/>
  <c r="K23" i="93"/>
  <c r="I23" i="93"/>
  <c r="F23" i="93"/>
  <c r="F50" i="109" s="1"/>
  <c r="K22" i="93"/>
  <c r="I22" i="93"/>
  <c r="F22" i="93"/>
  <c r="F50" i="108" s="1"/>
  <c r="J50" i="108" s="1"/>
  <c r="K21" i="93"/>
  <c r="I21" i="93"/>
  <c r="F21" i="93"/>
  <c r="F50" i="107" s="1"/>
  <c r="K20" i="93"/>
  <c r="I20" i="93"/>
  <c r="F20" i="93"/>
  <c r="F50" i="106" s="1"/>
  <c r="K19" i="93"/>
  <c r="I19" i="93"/>
  <c r="F19" i="93"/>
  <c r="F50" i="105" s="1"/>
  <c r="K18" i="93"/>
  <c r="I18" i="93"/>
  <c r="F18" i="93"/>
  <c r="F50" i="104" s="1"/>
  <c r="K17" i="93"/>
  <c r="I17" i="93"/>
  <c r="F17" i="93"/>
  <c r="F50" i="103" s="1"/>
  <c r="K16" i="93"/>
  <c r="I16" i="93"/>
  <c r="F16" i="93"/>
  <c r="F50" i="102" s="1"/>
  <c r="K15" i="93"/>
  <c r="I15" i="93"/>
  <c r="F15" i="93"/>
  <c r="F50" i="101" s="1"/>
  <c r="K14" i="93"/>
  <c r="I14" i="93"/>
  <c r="F14" i="93"/>
  <c r="F50" i="100" s="1"/>
  <c r="J50" i="100" s="1"/>
  <c r="K13" i="93"/>
  <c r="I13" i="93"/>
  <c r="F13" i="93"/>
  <c r="F50" i="99" s="1"/>
  <c r="K12" i="93"/>
  <c r="I12" i="93"/>
  <c r="F12" i="93"/>
  <c r="F50" i="98" s="1"/>
  <c r="K11" i="93"/>
  <c r="I11" i="93"/>
  <c r="F11" i="93"/>
  <c r="H47" i="92"/>
  <c r="G47" i="92"/>
  <c r="E47" i="92"/>
  <c r="D47" i="92"/>
  <c r="C47" i="92"/>
  <c r="K34" i="92"/>
  <c r="I34" i="92"/>
  <c r="I49" i="120" s="1"/>
  <c r="F34" i="92"/>
  <c r="F49" i="120" s="1"/>
  <c r="K46" i="92"/>
  <c r="I46" i="92"/>
  <c r="I49" i="132" s="1"/>
  <c r="F46" i="92"/>
  <c r="F49" i="132" s="1"/>
  <c r="K45" i="92"/>
  <c r="I45" i="92"/>
  <c r="I49" i="131" s="1"/>
  <c r="F45" i="92"/>
  <c r="F49" i="131" s="1"/>
  <c r="K44" i="92"/>
  <c r="I44" i="92"/>
  <c r="I49" i="130" s="1"/>
  <c r="F44" i="92"/>
  <c r="F49" i="130" s="1"/>
  <c r="K43" i="92"/>
  <c r="I43" i="92"/>
  <c r="I49" i="129" s="1"/>
  <c r="F43" i="92"/>
  <c r="F49" i="129" s="1"/>
  <c r="K42" i="92"/>
  <c r="I42" i="92"/>
  <c r="I49" i="128" s="1"/>
  <c r="F42" i="92"/>
  <c r="F49" i="128" s="1"/>
  <c r="K41" i="92"/>
  <c r="I41" i="92"/>
  <c r="I49" i="127" s="1"/>
  <c r="F41" i="92"/>
  <c r="F49" i="127" s="1"/>
  <c r="K40" i="92"/>
  <c r="I40" i="92"/>
  <c r="I49" i="126" s="1"/>
  <c r="F40" i="92"/>
  <c r="F49" i="126" s="1"/>
  <c r="K39" i="92"/>
  <c r="I39" i="92"/>
  <c r="I49" i="125" s="1"/>
  <c r="F39" i="92"/>
  <c r="F49" i="125" s="1"/>
  <c r="K38" i="92"/>
  <c r="I38" i="92"/>
  <c r="I49" i="124" s="1"/>
  <c r="F38" i="92"/>
  <c r="F49" i="124" s="1"/>
  <c r="K37" i="92"/>
  <c r="I37" i="92"/>
  <c r="I49" i="123" s="1"/>
  <c r="F37" i="92"/>
  <c r="F49" i="123" s="1"/>
  <c r="K36" i="92"/>
  <c r="I36" i="92"/>
  <c r="I49" i="122" s="1"/>
  <c r="F36" i="92"/>
  <c r="F49" i="122" s="1"/>
  <c r="K35" i="92"/>
  <c r="I35" i="92"/>
  <c r="I49" i="121" s="1"/>
  <c r="F35" i="92"/>
  <c r="F49" i="121" s="1"/>
  <c r="K33" i="92"/>
  <c r="I33" i="92"/>
  <c r="F33" i="92"/>
  <c r="K32" i="92"/>
  <c r="I32" i="92"/>
  <c r="F32" i="92"/>
  <c r="K31" i="92"/>
  <c r="I31" i="92"/>
  <c r="F31" i="92"/>
  <c r="K30" i="92"/>
  <c r="I30" i="92"/>
  <c r="F30" i="92"/>
  <c r="K29" i="92"/>
  <c r="I29" i="92"/>
  <c r="F29" i="92"/>
  <c r="K28" i="92"/>
  <c r="I28" i="92"/>
  <c r="F28" i="92"/>
  <c r="K27" i="92"/>
  <c r="I27" i="92"/>
  <c r="F27" i="92"/>
  <c r="K26" i="92"/>
  <c r="I26" i="92"/>
  <c r="F26" i="92"/>
  <c r="K25" i="92"/>
  <c r="I25" i="92"/>
  <c r="F25" i="92"/>
  <c r="K24" i="92"/>
  <c r="I24" i="92"/>
  <c r="F24" i="92"/>
  <c r="K23" i="92"/>
  <c r="I23" i="92"/>
  <c r="F23" i="92"/>
  <c r="K22" i="92"/>
  <c r="I22" i="92"/>
  <c r="F22" i="92"/>
  <c r="K21" i="92"/>
  <c r="I21" i="92"/>
  <c r="F21" i="92"/>
  <c r="K20" i="92"/>
  <c r="I20" i="92"/>
  <c r="F20" i="92"/>
  <c r="K19" i="92"/>
  <c r="I19" i="92"/>
  <c r="F19" i="92"/>
  <c r="K18" i="92"/>
  <c r="I18" i="92"/>
  <c r="F18" i="92"/>
  <c r="K17" i="92"/>
  <c r="I17" i="92"/>
  <c r="F17" i="92"/>
  <c r="K16" i="92"/>
  <c r="I16" i="92"/>
  <c r="F16" i="92"/>
  <c r="K15" i="92"/>
  <c r="I15" i="92"/>
  <c r="F15" i="92"/>
  <c r="K14" i="92"/>
  <c r="I14" i="92"/>
  <c r="F14" i="92"/>
  <c r="K13" i="92"/>
  <c r="I13" i="92"/>
  <c r="F13" i="92"/>
  <c r="K12" i="92"/>
  <c r="I12" i="92"/>
  <c r="F12" i="92"/>
  <c r="K11" i="92"/>
  <c r="I11" i="92"/>
  <c r="F11" i="92"/>
  <c r="H47" i="91"/>
  <c r="G47" i="91"/>
  <c r="E47" i="91"/>
  <c r="D47" i="91"/>
  <c r="C47" i="91"/>
  <c r="K34" i="91"/>
  <c r="I34" i="91"/>
  <c r="I48" i="120" s="1"/>
  <c r="F34" i="91"/>
  <c r="F48" i="120" s="1"/>
  <c r="K46" i="91"/>
  <c r="I46" i="91"/>
  <c r="I48" i="132" s="1"/>
  <c r="F46" i="91"/>
  <c r="F48" i="132" s="1"/>
  <c r="K45" i="91"/>
  <c r="I45" i="91"/>
  <c r="I48" i="131" s="1"/>
  <c r="F45" i="91"/>
  <c r="F48" i="131" s="1"/>
  <c r="K44" i="91"/>
  <c r="I44" i="91"/>
  <c r="I48" i="130" s="1"/>
  <c r="F44" i="91"/>
  <c r="F48" i="130" s="1"/>
  <c r="K43" i="91"/>
  <c r="I43" i="91"/>
  <c r="I48" i="129" s="1"/>
  <c r="F43" i="91"/>
  <c r="F48" i="129" s="1"/>
  <c r="K42" i="91"/>
  <c r="I42" i="91"/>
  <c r="I48" i="128" s="1"/>
  <c r="F42" i="91"/>
  <c r="F48" i="128" s="1"/>
  <c r="K41" i="91"/>
  <c r="I41" i="91"/>
  <c r="I48" i="127" s="1"/>
  <c r="F41" i="91"/>
  <c r="F48" i="127" s="1"/>
  <c r="K40" i="91"/>
  <c r="I40" i="91"/>
  <c r="I48" i="126" s="1"/>
  <c r="F40" i="91"/>
  <c r="F48" i="126" s="1"/>
  <c r="K39" i="91"/>
  <c r="I39" i="91"/>
  <c r="I48" i="125" s="1"/>
  <c r="F39" i="91"/>
  <c r="F48" i="125" s="1"/>
  <c r="K38" i="91"/>
  <c r="I38" i="91"/>
  <c r="I48" i="124" s="1"/>
  <c r="F38" i="91"/>
  <c r="F48" i="124" s="1"/>
  <c r="K37" i="91"/>
  <c r="I37" i="91"/>
  <c r="I48" i="123" s="1"/>
  <c r="F37" i="91"/>
  <c r="K36" i="91"/>
  <c r="I36" i="91"/>
  <c r="I48" i="122" s="1"/>
  <c r="F36" i="91"/>
  <c r="F48" i="122" s="1"/>
  <c r="K35" i="91"/>
  <c r="I35" i="91"/>
  <c r="I48" i="121" s="1"/>
  <c r="F35" i="91"/>
  <c r="F48" i="121" s="1"/>
  <c r="K33" i="91"/>
  <c r="I33" i="91"/>
  <c r="F33" i="91"/>
  <c r="F48" i="119" s="1"/>
  <c r="K32" i="91"/>
  <c r="I32" i="91"/>
  <c r="F32" i="91"/>
  <c r="F48" i="118" s="1"/>
  <c r="K31" i="91"/>
  <c r="I31" i="91"/>
  <c r="F31" i="91"/>
  <c r="F48" i="117" s="1"/>
  <c r="K30" i="91"/>
  <c r="I30" i="91"/>
  <c r="F30" i="91"/>
  <c r="F48" i="116" s="1"/>
  <c r="K29" i="91"/>
  <c r="I29" i="91"/>
  <c r="F29" i="91"/>
  <c r="F48" i="115" s="1"/>
  <c r="K28" i="91"/>
  <c r="I28" i="91"/>
  <c r="F28" i="91"/>
  <c r="F48" i="114" s="1"/>
  <c r="K27" i="91"/>
  <c r="I27" i="91"/>
  <c r="F27" i="91"/>
  <c r="F48" i="113" s="1"/>
  <c r="K26" i="91"/>
  <c r="I26" i="91"/>
  <c r="F26" i="91"/>
  <c r="F48" i="112" s="1"/>
  <c r="K25" i="91"/>
  <c r="I25" i="91"/>
  <c r="F25" i="91"/>
  <c r="F48" i="111" s="1"/>
  <c r="K24" i="91"/>
  <c r="I24" i="91"/>
  <c r="F24" i="91"/>
  <c r="F48" i="110" s="1"/>
  <c r="K23" i="91"/>
  <c r="I23" i="91"/>
  <c r="F23" i="91"/>
  <c r="F48" i="109" s="1"/>
  <c r="K22" i="91"/>
  <c r="I22" i="91"/>
  <c r="F22" i="91"/>
  <c r="F48" i="108" s="1"/>
  <c r="K21" i="91"/>
  <c r="I21" i="91"/>
  <c r="F21" i="91"/>
  <c r="F48" i="107" s="1"/>
  <c r="K20" i="91"/>
  <c r="I20" i="91"/>
  <c r="F20" i="91"/>
  <c r="F48" i="106" s="1"/>
  <c r="K19" i="91"/>
  <c r="I19" i="91"/>
  <c r="F19" i="91"/>
  <c r="F48" i="105" s="1"/>
  <c r="K18" i="91"/>
  <c r="I18" i="91"/>
  <c r="F18" i="91"/>
  <c r="F48" i="104" s="1"/>
  <c r="K17" i="91"/>
  <c r="I17" i="91"/>
  <c r="F17" i="91"/>
  <c r="F48" i="103" s="1"/>
  <c r="K16" i="91"/>
  <c r="I16" i="91"/>
  <c r="F16" i="91"/>
  <c r="F48" i="102" s="1"/>
  <c r="K15" i="91"/>
  <c r="I15" i="91"/>
  <c r="F15" i="91"/>
  <c r="F48" i="101" s="1"/>
  <c r="K14" i="91"/>
  <c r="I14" i="91"/>
  <c r="F14" i="91"/>
  <c r="F48" i="100" s="1"/>
  <c r="J48" i="100" s="1"/>
  <c r="K13" i="91"/>
  <c r="I13" i="91"/>
  <c r="F13" i="91"/>
  <c r="F48" i="99" s="1"/>
  <c r="K12" i="91"/>
  <c r="I12" i="91"/>
  <c r="F12" i="91"/>
  <c r="F48" i="98" s="1"/>
  <c r="K11" i="91"/>
  <c r="I11" i="91"/>
  <c r="F11" i="91"/>
  <c r="F48" i="97" s="1"/>
  <c r="H47" i="90"/>
  <c r="G47" i="90"/>
  <c r="E47" i="90"/>
  <c r="D47" i="90"/>
  <c r="C47" i="90"/>
  <c r="K34" i="90"/>
  <c r="I34" i="90"/>
  <c r="I47" i="120" s="1"/>
  <c r="F34" i="90"/>
  <c r="F47" i="120" s="1"/>
  <c r="K46" i="90"/>
  <c r="I46" i="90"/>
  <c r="I47" i="132" s="1"/>
  <c r="F46" i="90"/>
  <c r="F47" i="132" s="1"/>
  <c r="K45" i="90"/>
  <c r="I45" i="90"/>
  <c r="I47" i="131" s="1"/>
  <c r="F45" i="90"/>
  <c r="F47" i="131" s="1"/>
  <c r="K44" i="90"/>
  <c r="I44" i="90"/>
  <c r="I47" i="130" s="1"/>
  <c r="F44" i="90"/>
  <c r="F47" i="130" s="1"/>
  <c r="K43" i="90"/>
  <c r="I43" i="90"/>
  <c r="I47" i="129" s="1"/>
  <c r="F43" i="90"/>
  <c r="F47" i="129" s="1"/>
  <c r="K42" i="90"/>
  <c r="I42" i="90"/>
  <c r="I47" i="128" s="1"/>
  <c r="F42" i="90"/>
  <c r="F47" i="128" s="1"/>
  <c r="K41" i="90"/>
  <c r="I41" i="90"/>
  <c r="I47" i="127" s="1"/>
  <c r="F41" i="90"/>
  <c r="F47" i="127" s="1"/>
  <c r="K40" i="90"/>
  <c r="I40" i="90"/>
  <c r="I47" i="126" s="1"/>
  <c r="F40" i="90"/>
  <c r="F47" i="126" s="1"/>
  <c r="K39" i="90"/>
  <c r="I39" i="90"/>
  <c r="I47" i="125" s="1"/>
  <c r="F39" i="90"/>
  <c r="K38" i="90"/>
  <c r="I38" i="90"/>
  <c r="I47" i="124" s="1"/>
  <c r="F38" i="90"/>
  <c r="F47" i="124" s="1"/>
  <c r="K37" i="90"/>
  <c r="I37" i="90"/>
  <c r="I47" i="123" s="1"/>
  <c r="J47" i="123" s="1"/>
  <c r="F37" i="90"/>
  <c r="F47" i="123" s="1"/>
  <c r="K36" i="90"/>
  <c r="I36" i="90"/>
  <c r="I47" i="122" s="1"/>
  <c r="F36" i="90"/>
  <c r="F47" i="122" s="1"/>
  <c r="K35" i="90"/>
  <c r="I35" i="90"/>
  <c r="I47" i="121" s="1"/>
  <c r="F35" i="90"/>
  <c r="F47" i="121" s="1"/>
  <c r="K33" i="90"/>
  <c r="I33" i="90"/>
  <c r="F33" i="90"/>
  <c r="F47" i="119" s="1"/>
  <c r="K32" i="90"/>
  <c r="I32" i="90"/>
  <c r="F32" i="90"/>
  <c r="K31" i="90"/>
  <c r="I31" i="90"/>
  <c r="F31" i="90"/>
  <c r="F47" i="117" s="1"/>
  <c r="K30" i="90"/>
  <c r="I30" i="90"/>
  <c r="F30" i="90"/>
  <c r="F47" i="116" s="1"/>
  <c r="J47" i="116" s="1"/>
  <c r="K29" i="90"/>
  <c r="I29" i="90"/>
  <c r="F29" i="90"/>
  <c r="F47" i="115" s="1"/>
  <c r="K28" i="90"/>
  <c r="I28" i="90"/>
  <c r="F28" i="90"/>
  <c r="F47" i="114" s="1"/>
  <c r="K27" i="90"/>
  <c r="I27" i="90"/>
  <c r="F27" i="90"/>
  <c r="F47" i="113" s="1"/>
  <c r="K26" i="90"/>
  <c r="I26" i="90"/>
  <c r="F26" i="90"/>
  <c r="F47" i="112" s="1"/>
  <c r="K25" i="90"/>
  <c r="I25" i="90"/>
  <c r="F25" i="90"/>
  <c r="F47" i="111" s="1"/>
  <c r="K24" i="90"/>
  <c r="I24" i="90"/>
  <c r="F24" i="90"/>
  <c r="F47" i="110" s="1"/>
  <c r="J47" i="110" s="1"/>
  <c r="K23" i="90"/>
  <c r="I23" i="90"/>
  <c r="F23" i="90"/>
  <c r="F47" i="109" s="1"/>
  <c r="K22" i="90"/>
  <c r="I22" i="90"/>
  <c r="F22" i="90"/>
  <c r="F47" i="108" s="1"/>
  <c r="J47" i="108" s="1"/>
  <c r="K21" i="90"/>
  <c r="I21" i="90"/>
  <c r="F21" i="90"/>
  <c r="F47" i="107" s="1"/>
  <c r="K20" i="90"/>
  <c r="I20" i="90"/>
  <c r="F20" i="90"/>
  <c r="F47" i="106" s="1"/>
  <c r="K19" i="90"/>
  <c r="I19" i="90"/>
  <c r="F19" i="90"/>
  <c r="F47" i="105" s="1"/>
  <c r="K18" i="90"/>
  <c r="I18" i="90"/>
  <c r="F18" i="90"/>
  <c r="F47" i="104" s="1"/>
  <c r="K17" i="90"/>
  <c r="I17" i="90"/>
  <c r="F17" i="90"/>
  <c r="F47" i="103" s="1"/>
  <c r="K16" i="90"/>
  <c r="I16" i="90"/>
  <c r="F16" i="90"/>
  <c r="F47" i="102" s="1"/>
  <c r="K15" i="90"/>
  <c r="I15" i="90"/>
  <c r="F15" i="90"/>
  <c r="F47" i="101" s="1"/>
  <c r="K14" i="90"/>
  <c r="I14" i="90"/>
  <c r="F14" i="90"/>
  <c r="F47" i="100" s="1"/>
  <c r="K13" i="90"/>
  <c r="I13" i="90"/>
  <c r="F13" i="90"/>
  <c r="F47" i="99" s="1"/>
  <c r="K12" i="90"/>
  <c r="I12" i="90"/>
  <c r="F12" i="90"/>
  <c r="F47" i="98" s="1"/>
  <c r="K11" i="90"/>
  <c r="I11" i="90"/>
  <c r="F11" i="90"/>
  <c r="F47" i="97" s="1"/>
  <c r="H47" i="89"/>
  <c r="G47" i="89"/>
  <c r="E47" i="89"/>
  <c r="D47" i="89"/>
  <c r="C47" i="89"/>
  <c r="K34" i="89"/>
  <c r="I34" i="89"/>
  <c r="I46" i="120" s="1"/>
  <c r="F34" i="89"/>
  <c r="F46" i="120" s="1"/>
  <c r="K46" i="89"/>
  <c r="I46" i="89"/>
  <c r="I46" i="132" s="1"/>
  <c r="F46" i="89"/>
  <c r="F46" i="132" s="1"/>
  <c r="K45" i="89"/>
  <c r="I45" i="89"/>
  <c r="I46" i="131" s="1"/>
  <c r="F45" i="89"/>
  <c r="F46" i="131" s="1"/>
  <c r="K44" i="89"/>
  <c r="I44" i="89"/>
  <c r="I46" i="130" s="1"/>
  <c r="F44" i="89"/>
  <c r="F46" i="130" s="1"/>
  <c r="K43" i="89"/>
  <c r="I43" i="89"/>
  <c r="I46" i="129" s="1"/>
  <c r="F43" i="89"/>
  <c r="F46" i="129" s="1"/>
  <c r="K42" i="89"/>
  <c r="I42" i="89"/>
  <c r="I46" i="128" s="1"/>
  <c r="F42" i="89"/>
  <c r="F46" i="128" s="1"/>
  <c r="K41" i="89"/>
  <c r="I41" i="89"/>
  <c r="I46" i="127" s="1"/>
  <c r="F41" i="89"/>
  <c r="F46" i="127" s="1"/>
  <c r="K40" i="89"/>
  <c r="I40" i="89"/>
  <c r="I46" i="126" s="1"/>
  <c r="F40" i="89"/>
  <c r="F46" i="126" s="1"/>
  <c r="K39" i="89"/>
  <c r="I39" i="89"/>
  <c r="I46" i="125" s="1"/>
  <c r="F39" i="89"/>
  <c r="F46" i="125" s="1"/>
  <c r="K38" i="89"/>
  <c r="I38" i="89"/>
  <c r="I46" i="124" s="1"/>
  <c r="F38" i="89"/>
  <c r="F46" i="124" s="1"/>
  <c r="K37" i="89"/>
  <c r="I37" i="89"/>
  <c r="I46" i="123" s="1"/>
  <c r="F37" i="89"/>
  <c r="K36" i="89"/>
  <c r="I36" i="89"/>
  <c r="I46" i="122" s="1"/>
  <c r="F36" i="89"/>
  <c r="F46" i="122" s="1"/>
  <c r="K35" i="89"/>
  <c r="I35" i="89"/>
  <c r="I46" i="121" s="1"/>
  <c r="F35" i="89"/>
  <c r="K33" i="89"/>
  <c r="I33" i="89"/>
  <c r="F33" i="89"/>
  <c r="F46" i="119" s="1"/>
  <c r="K32" i="89"/>
  <c r="I32" i="89"/>
  <c r="F32" i="89"/>
  <c r="F46" i="118" s="1"/>
  <c r="K31" i="89"/>
  <c r="I31" i="89"/>
  <c r="F31" i="89"/>
  <c r="F46" i="117" s="1"/>
  <c r="K30" i="89"/>
  <c r="I30" i="89"/>
  <c r="F30" i="89"/>
  <c r="F46" i="116" s="1"/>
  <c r="K29" i="89"/>
  <c r="I29" i="89"/>
  <c r="F29" i="89"/>
  <c r="F46" i="115" s="1"/>
  <c r="K28" i="89"/>
  <c r="I28" i="89"/>
  <c r="F28" i="89"/>
  <c r="F46" i="114" s="1"/>
  <c r="K27" i="89"/>
  <c r="I27" i="89"/>
  <c r="F27" i="89"/>
  <c r="F46" i="113" s="1"/>
  <c r="K26" i="89"/>
  <c r="I26" i="89"/>
  <c r="F26" i="89"/>
  <c r="F46" i="112" s="1"/>
  <c r="K25" i="89"/>
  <c r="I25" i="89"/>
  <c r="F25" i="89"/>
  <c r="F46" i="111" s="1"/>
  <c r="K24" i="89"/>
  <c r="I24" i="89"/>
  <c r="F24" i="89"/>
  <c r="F46" i="110" s="1"/>
  <c r="K23" i="89"/>
  <c r="I23" i="89"/>
  <c r="F23" i="89"/>
  <c r="F46" i="109" s="1"/>
  <c r="K22" i="89"/>
  <c r="I22" i="89"/>
  <c r="F22" i="89"/>
  <c r="F46" i="108" s="1"/>
  <c r="K21" i="89"/>
  <c r="I21" i="89"/>
  <c r="F21" i="89"/>
  <c r="F46" i="107" s="1"/>
  <c r="K20" i="89"/>
  <c r="I20" i="89"/>
  <c r="F20" i="89"/>
  <c r="F46" i="106" s="1"/>
  <c r="J46" i="106" s="1"/>
  <c r="K19" i="89"/>
  <c r="I19" i="89"/>
  <c r="F19" i="89"/>
  <c r="F46" i="105" s="1"/>
  <c r="K18" i="89"/>
  <c r="I18" i="89"/>
  <c r="F18" i="89"/>
  <c r="F46" i="104" s="1"/>
  <c r="K17" i="89"/>
  <c r="I17" i="89"/>
  <c r="F17" i="89"/>
  <c r="F46" i="103" s="1"/>
  <c r="K16" i="89"/>
  <c r="I16" i="89"/>
  <c r="F16" i="89"/>
  <c r="F46" i="102" s="1"/>
  <c r="K15" i="89"/>
  <c r="I15" i="89"/>
  <c r="F15" i="89"/>
  <c r="F46" i="101" s="1"/>
  <c r="K14" i="89"/>
  <c r="I14" i="89"/>
  <c r="F14" i="89"/>
  <c r="F46" i="100" s="1"/>
  <c r="K13" i="89"/>
  <c r="I13" i="89"/>
  <c r="F13" i="89"/>
  <c r="F46" i="99" s="1"/>
  <c r="K12" i="89"/>
  <c r="I12" i="89"/>
  <c r="F12" i="89"/>
  <c r="F46" i="98" s="1"/>
  <c r="K11" i="89"/>
  <c r="I11" i="89"/>
  <c r="F11" i="89"/>
  <c r="F46" i="97" s="1"/>
  <c r="H47" i="88"/>
  <c r="G47" i="88"/>
  <c r="E47" i="88"/>
  <c r="D47" i="88"/>
  <c r="C47" i="88"/>
  <c r="K34" i="88"/>
  <c r="I34" i="88"/>
  <c r="F34" i="88"/>
  <c r="F45" i="120" s="1"/>
  <c r="K46" i="88"/>
  <c r="I46" i="88"/>
  <c r="I45" i="132" s="1"/>
  <c r="F46" i="88"/>
  <c r="F45" i="132" s="1"/>
  <c r="K45" i="88"/>
  <c r="I45" i="88"/>
  <c r="I45" i="131" s="1"/>
  <c r="F45" i="88"/>
  <c r="F45" i="131" s="1"/>
  <c r="K44" i="88"/>
  <c r="I44" i="88"/>
  <c r="I45" i="130" s="1"/>
  <c r="F44" i="88"/>
  <c r="F45" i="130" s="1"/>
  <c r="K43" i="88"/>
  <c r="I43" i="88"/>
  <c r="F43" i="88"/>
  <c r="F45" i="129" s="1"/>
  <c r="K42" i="88"/>
  <c r="I42" i="88"/>
  <c r="I45" i="128" s="1"/>
  <c r="F42" i="88"/>
  <c r="F45" i="128" s="1"/>
  <c r="K41" i="88"/>
  <c r="I41" i="88"/>
  <c r="I45" i="127" s="1"/>
  <c r="F41" i="88"/>
  <c r="F45" i="127" s="1"/>
  <c r="K40" i="88"/>
  <c r="I40" i="88"/>
  <c r="I45" i="126" s="1"/>
  <c r="F40" i="88"/>
  <c r="K39" i="88"/>
  <c r="I39" i="88"/>
  <c r="F39" i="88"/>
  <c r="F45" i="125" s="1"/>
  <c r="K38" i="88"/>
  <c r="I38" i="88"/>
  <c r="I45" i="124" s="1"/>
  <c r="F38" i="88"/>
  <c r="F45" i="124" s="1"/>
  <c r="K37" i="88"/>
  <c r="I37" i="88"/>
  <c r="I45" i="123" s="1"/>
  <c r="F37" i="88"/>
  <c r="F45" i="123" s="1"/>
  <c r="K36" i="88"/>
  <c r="I36" i="88"/>
  <c r="I45" i="122" s="1"/>
  <c r="F36" i="88"/>
  <c r="F45" i="122" s="1"/>
  <c r="K35" i="88"/>
  <c r="I35" i="88"/>
  <c r="F35" i="88"/>
  <c r="F45" i="121" s="1"/>
  <c r="K33" i="88"/>
  <c r="I33" i="88"/>
  <c r="F33" i="88"/>
  <c r="F45" i="119" s="1"/>
  <c r="K32" i="88"/>
  <c r="I32" i="88"/>
  <c r="F32" i="88"/>
  <c r="F45" i="118" s="1"/>
  <c r="K31" i="88"/>
  <c r="I31" i="88"/>
  <c r="F31" i="88"/>
  <c r="F45" i="117" s="1"/>
  <c r="J45" i="117" s="1"/>
  <c r="K30" i="88"/>
  <c r="I30" i="88"/>
  <c r="J30" i="88" s="1"/>
  <c r="F30" i="88"/>
  <c r="F45" i="116" s="1"/>
  <c r="K29" i="88"/>
  <c r="I29" i="88"/>
  <c r="F29" i="88"/>
  <c r="F45" i="115" s="1"/>
  <c r="K28" i="88"/>
  <c r="I28" i="88"/>
  <c r="F28" i="88"/>
  <c r="F45" i="114" s="1"/>
  <c r="K27" i="88"/>
  <c r="I27" i="88"/>
  <c r="F27" i="88"/>
  <c r="F45" i="113" s="1"/>
  <c r="K26" i="88"/>
  <c r="I26" i="88"/>
  <c r="J26" i="88" s="1"/>
  <c r="F26" i="88"/>
  <c r="F45" i="112" s="1"/>
  <c r="K25" i="88"/>
  <c r="I25" i="88"/>
  <c r="F25" i="88"/>
  <c r="F45" i="111" s="1"/>
  <c r="K24" i="88"/>
  <c r="I24" i="88"/>
  <c r="F24" i="88"/>
  <c r="F45" i="110" s="1"/>
  <c r="K23" i="88"/>
  <c r="I23" i="88"/>
  <c r="F23" i="88"/>
  <c r="F45" i="109" s="1"/>
  <c r="K22" i="88"/>
  <c r="I22" i="88"/>
  <c r="J22" i="88" s="1"/>
  <c r="F22" i="88"/>
  <c r="F45" i="108" s="1"/>
  <c r="K21" i="88"/>
  <c r="I21" i="88"/>
  <c r="F21" i="88"/>
  <c r="F45" i="107" s="1"/>
  <c r="K20" i="88"/>
  <c r="I20" i="88"/>
  <c r="F20" i="88"/>
  <c r="F45" i="106" s="1"/>
  <c r="K19" i="88"/>
  <c r="I19" i="88"/>
  <c r="F19" i="88"/>
  <c r="F45" i="105" s="1"/>
  <c r="K18" i="88"/>
  <c r="I18" i="88"/>
  <c r="J18" i="88" s="1"/>
  <c r="F18" i="88"/>
  <c r="F45" i="104" s="1"/>
  <c r="K17" i="88"/>
  <c r="I17" i="88"/>
  <c r="F17" i="88"/>
  <c r="F45" i="103" s="1"/>
  <c r="K16" i="88"/>
  <c r="I16" i="88"/>
  <c r="F16" i="88"/>
  <c r="F45" i="102" s="1"/>
  <c r="K15" i="88"/>
  <c r="I15" i="88"/>
  <c r="F15" i="88"/>
  <c r="F45" i="101" s="1"/>
  <c r="K14" i="88"/>
  <c r="I14" i="88"/>
  <c r="J14" i="88" s="1"/>
  <c r="F14" i="88"/>
  <c r="F45" i="100" s="1"/>
  <c r="K13" i="88"/>
  <c r="I13" i="88"/>
  <c r="F13" i="88"/>
  <c r="F45" i="99" s="1"/>
  <c r="K12" i="88"/>
  <c r="I12" i="88"/>
  <c r="F12" i="88"/>
  <c r="F45" i="98" s="1"/>
  <c r="K11" i="88"/>
  <c r="I11" i="88"/>
  <c r="F11" i="88"/>
  <c r="F45" i="97" s="1"/>
  <c r="H47" i="87"/>
  <c r="G47" i="87"/>
  <c r="E47" i="87"/>
  <c r="D47" i="87"/>
  <c r="C47" i="87"/>
  <c r="K34" i="87"/>
  <c r="I34" i="87"/>
  <c r="I44" i="120" s="1"/>
  <c r="F34" i="87"/>
  <c r="F44" i="120" s="1"/>
  <c r="K46" i="87"/>
  <c r="I46" i="87"/>
  <c r="I44" i="132" s="1"/>
  <c r="F46" i="87"/>
  <c r="F44" i="132" s="1"/>
  <c r="K45" i="87"/>
  <c r="I45" i="87"/>
  <c r="I44" i="131" s="1"/>
  <c r="F45" i="87"/>
  <c r="F44" i="131" s="1"/>
  <c r="K44" i="87"/>
  <c r="I44" i="87"/>
  <c r="I44" i="130" s="1"/>
  <c r="F44" i="87"/>
  <c r="F44" i="130" s="1"/>
  <c r="K43" i="87"/>
  <c r="I43" i="87"/>
  <c r="I44" i="129" s="1"/>
  <c r="F43" i="87"/>
  <c r="F44" i="129" s="1"/>
  <c r="K42" i="87"/>
  <c r="I42" i="87"/>
  <c r="I44" i="128" s="1"/>
  <c r="F42" i="87"/>
  <c r="F44" i="128" s="1"/>
  <c r="K41" i="87"/>
  <c r="I41" i="87"/>
  <c r="I44" i="127" s="1"/>
  <c r="F41" i="87"/>
  <c r="F44" i="127" s="1"/>
  <c r="K40" i="87"/>
  <c r="I40" i="87"/>
  <c r="I44" i="126" s="1"/>
  <c r="F40" i="87"/>
  <c r="F44" i="126" s="1"/>
  <c r="K39" i="87"/>
  <c r="I39" i="87"/>
  <c r="I44" i="125" s="1"/>
  <c r="F39" i="87"/>
  <c r="F44" i="125" s="1"/>
  <c r="K38" i="87"/>
  <c r="I38" i="87"/>
  <c r="I44" i="124" s="1"/>
  <c r="F38" i="87"/>
  <c r="F44" i="124" s="1"/>
  <c r="K37" i="87"/>
  <c r="I37" i="87"/>
  <c r="I44" i="123" s="1"/>
  <c r="F37" i="87"/>
  <c r="K36" i="87"/>
  <c r="I36" i="87"/>
  <c r="I44" i="122" s="1"/>
  <c r="F36" i="87"/>
  <c r="F44" i="122" s="1"/>
  <c r="K35" i="87"/>
  <c r="I35" i="87"/>
  <c r="I44" i="121" s="1"/>
  <c r="F35" i="87"/>
  <c r="F44" i="121" s="1"/>
  <c r="K33" i="87"/>
  <c r="I33" i="87"/>
  <c r="F33" i="87"/>
  <c r="F44" i="119" s="1"/>
  <c r="K32" i="87"/>
  <c r="I32" i="87"/>
  <c r="F32" i="87"/>
  <c r="F44" i="118" s="1"/>
  <c r="K31" i="87"/>
  <c r="I31" i="87"/>
  <c r="F31" i="87"/>
  <c r="F44" i="117" s="1"/>
  <c r="K30" i="87"/>
  <c r="I30" i="87"/>
  <c r="F30" i="87"/>
  <c r="F44" i="116" s="1"/>
  <c r="K29" i="87"/>
  <c r="I29" i="87"/>
  <c r="F29" i="87"/>
  <c r="F44" i="115" s="1"/>
  <c r="K28" i="87"/>
  <c r="I28" i="87"/>
  <c r="F28" i="87"/>
  <c r="F44" i="114" s="1"/>
  <c r="K27" i="87"/>
  <c r="I27" i="87"/>
  <c r="F27" i="87"/>
  <c r="F44" i="113" s="1"/>
  <c r="K26" i="87"/>
  <c r="I26" i="87"/>
  <c r="F26" i="87"/>
  <c r="F44" i="112" s="1"/>
  <c r="K25" i="87"/>
  <c r="I25" i="87"/>
  <c r="F25" i="87"/>
  <c r="F44" i="111" s="1"/>
  <c r="K24" i="87"/>
  <c r="I24" i="87"/>
  <c r="F24" i="87"/>
  <c r="F44" i="110" s="1"/>
  <c r="K23" i="87"/>
  <c r="I23" i="87"/>
  <c r="F23" i="87"/>
  <c r="F44" i="109" s="1"/>
  <c r="K22" i="87"/>
  <c r="I22" i="87"/>
  <c r="F22" i="87"/>
  <c r="F44" i="108" s="1"/>
  <c r="J44" i="108" s="1"/>
  <c r="K21" i="87"/>
  <c r="I21" i="87"/>
  <c r="F21" i="87"/>
  <c r="F44" i="107" s="1"/>
  <c r="K20" i="87"/>
  <c r="I20" i="87"/>
  <c r="F20" i="87"/>
  <c r="F44" i="106" s="1"/>
  <c r="K19" i="87"/>
  <c r="I19" i="87"/>
  <c r="F19" i="87"/>
  <c r="F44" i="105" s="1"/>
  <c r="K18" i="87"/>
  <c r="I18" i="87"/>
  <c r="F18" i="87"/>
  <c r="F44" i="104" s="1"/>
  <c r="K17" i="87"/>
  <c r="I17" i="87"/>
  <c r="F17" i="87"/>
  <c r="F44" i="103" s="1"/>
  <c r="K16" i="87"/>
  <c r="I16" i="87"/>
  <c r="F16" i="87"/>
  <c r="F44" i="102" s="1"/>
  <c r="K15" i="87"/>
  <c r="I15" i="87"/>
  <c r="F15" i="87"/>
  <c r="F44" i="101" s="1"/>
  <c r="K14" i="87"/>
  <c r="I14" i="87"/>
  <c r="F14" i="87"/>
  <c r="F44" i="100" s="1"/>
  <c r="J44" i="100" s="1"/>
  <c r="K13" i="87"/>
  <c r="I13" i="87"/>
  <c r="F13" i="87"/>
  <c r="F44" i="99" s="1"/>
  <c r="K12" i="87"/>
  <c r="I12" i="87"/>
  <c r="F12" i="87"/>
  <c r="F44" i="98" s="1"/>
  <c r="K11" i="87"/>
  <c r="I11" i="87"/>
  <c r="F11" i="87"/>
  <c r="F44" i="97" s="1"/>
  <c r="H47" i="86"/>
  <c r="G47" i="86"/>
  <c r="E47" i="86"/>
  <c r="D47" i="86"/>
  <c r="C47" i="86"/>
  <c r="K34" i="86"/>
  <c r="I34" i="86"/>
  <c r="I43" i="120" s="1"/>
  <c r="F34" i="86"/>
  <c r="F43" i="120" s="1"/>
  <c r="K46" i="86"/>
  <c r="I46" i="86"/>
  <c r="I43" i="132" s="1"/>
  <c r="F46" i="86"/>
  <c r="F43" i="132" s="1"/>
  <c r="K45" i="86"/>
  <c r="I45" i="86"/>
  <c r="I43" i="131" s="1"/>
  <c r="F45" i="86"/>
  <c r="F43" i="131" s="1"/>
  <c r="K44" i="86"/>
  <c r="I44" i="86"/>
  <c r="I43" i="130" s="1"/>
  <c r="F44" i="86"/>
  <c r="F43" i="130" s="1"/>
  <c r="K43" i="86"/>
  <c r="I43" i="86"/>
  <c r="I43" i="129" s="1"/>
  <c r="F43" i="86"/>
  <c r="F43" i="129" s="1"/>
  <c r="K42" i="86"/>
  <c r="I42" i="86"/>
  <c r="I43" i="128" s="1"/>
  <c r="F42" i="86"/>
  <c r="F43" i="128" s="1"/>
  <c r="K41" i="86"/>
  <c r="I41" i="86"/>
  <c r="I43" i="127" s="1"/>
  <c r="F41" i="86"/>
  <c r="F43" i="127" s="1"/>
  <c r="K40" i="86"/>
  <c r="I40" i="86"/>
  <c r="I43" i="126" s="1"/>
  <c r="F40" i="86"/>
  <c r="F43" i="126" s="1"/>
  <c r="K39" i="86"/>
  <c r="I39" i="86"/>
  <c r="I43" i="125" s="1"/>
  <c r="F39" i="86"/>
  <c r="K38" i="86"/>
  <c r="I38" i="86"/>
  <c r="I43" i="124" s="1"/>
  <c r="F38" i="86"/>
  <c r="F43" i="124" s="1"/>
  <c r="K37" i="86"/>
  <c r="I37" i="86"/>
  <c r="I43" i="123" s="1"/>
  <c r="F37" i="86"/>
  <c r="F43" i="123" s="1"/>
  <c r="K36" i="86"/>
  <c r="I36" i="86"/>
  <c r="I43" i="122" s="1"/>
  <c r="F36" i="86"/>
  <c r="F43" i="122" s="1"/>
  <c r="K35" i="86"/>
  <c r="I35" i="86"/>
  <c r="F35" i="86"/>
  <c r="K33" i="86"/>
  <c r="I33" i="86"/>
  <c r="F33" i="86"/>
  <c r="F43" i="119" s="1"/>
  <c r="K32" i="86"/>
  <c r="I32" i="86"/>
  <c r="F32" i="86"/>
  <c r="F43" i="118" s="1"/>
  <c r="K31" i="86"/>
  <c r="I31" i="86"/>
  <c r="F31" i="86"/>
  <c r="F43" i="117" s="1"/>
  <c r="K30" i="86"/>
  <c r="I30" i="86"/>
  <c r="F30" i="86"/>
  <c r="F43" i="116" s="1"/>
  <c r="K29" i="86"/>
  <c r="I29" i="86"/>
  <c r="F29" i="86"/>
  <c r="F43" i="115" s="1"/>
  <c r="K28" i="86"/>
  <c r="I28" i="86"/>
  <c r="F28" i="86"/>
  <c r="F43" i="114" s="1"/>
  <c r="K27" i="86"/>
  <c r="I27" i="86"/>
  <c r="F27" i="86"/>
  <c r="F43" i="113" s="1"/>
  <c r="K26" i="86"/>
  <c r="I26" i="86"/>
  <c r="F26" i="86"/>
  <c r="F43" i="112" s="1"/>
  <c r="K25" i="86"/>
  <c r="I25" i="86"/>
  <c r="F25" i="86"/>
  <c r="F43" i="111" s="1"/>
  <c r="K24" i="86"/>
  <c r="I24" i="86"/>
  <c r="F24" i="86"/>
  <c r="F43" i="110" s="1"/>
  <c r="K23" i="86"/>
  <c r="I23" i="86"/>
  <c r="F23" i="86"/>
  <c r="F43" i="109" s="1"/>
  <c r="K22" i="86"/>
  <c r="I22" i="86"/>
  <c r="F22" i="86"/>
  <c r="F43" i="108" s="1"/>
  <c r="K21" i="86"/>
  <c r="I21" i="86"/>
  <c r="F21" i="86"/>
  <c r="F43" i="107" s="1"/>
  <c r="K20" i="86"/>
  <c r="I20" i="86"/>
  <c r="F20" i="86"/>
  <c r="F43" i="106" s="1"/>
  <c r="K19" i="86"/>
  <c r="I19" i="86"/>
  <c r="F19" i="86"/>
  <c r="F43" i="105" s="1"/>
  <c r="K18" i="86"/>
  <c r="I18" i="86"/>
  <c r="F18" i="86"/>
  <c r="F43" i="104" s="1"/>
  <c r="K17" i="86"/>
  <c r="I17" i="86"/>
  <c r="F17" i="86"/>
  <c r="F43" i="103" s="1"/>
  <c r="K16" i="86"/>
  <c r="I16" i="86"/>
  <c r="F16" i="86"/>
  <c r="F43" i="102" s="1"/>
  <c r="K15" i="86"/>
  <c r="I15" i="86"/>
  <c r="F15" i="86"/>
  <c r="F43" i="101" s="1"/>
  <c r="K14" i="86"/>
  <c r="I14" i="86"/>
  <c r="F14" i="86"/>
  <c r="F43" i="100" s="1"/>
  <c r="K13" i="86"/>
  <c r="I13" i="86"/>
  <c r="F13" i="86"/>
  <c r="F43" i="99" s="1"/>
  <c r="K12" i="86"/>
  <c r="I12" i="86"/>
  <c r="F12" i="86"/>
  <c r="F43" i="98" s="1"/>
  <c r="K11" i="86"/>
  <c r="I11" i="86"/>
  <c r="F11" i="86"/>
  <c r="F43" i="97" s="1"/>
  <c r="H47" i="85"/>
  <c r="G47" i="85"/>
  <c r="E47" i="85"/>
  <c r="D47" i="85"/>
  <c r="C47" i="85"/>
  <c r="K34" i="85"/>
  <c r="I34" i="85"/>
  <c r="I42" i="120" s="1"/>
  <c r="F34" i="85"/>
  <c r="F42" i="120" s="1"/>
  <c r="K46" i="85"/>
  <c r="I46" i="85"/>
  <c r="I42" i="132" s="1"/>
  <c r="F46" i="85"/>
  <c r="F42" i="132" s="1"/>
  <c r="K45" i="85"/>
  <c r="I45" i="85"/>
  <c r="I42" i="131" s="1"/>
  <c r="F45" i="85"/>
  <c r="F42" i="131" s="1"/>
  <c r="K44" i="85"/>
  <c r="I44" i="85"/>
  <c r="I42" i="130" s="1"/>
  <c r="F44" i="85"/>
  <c r="F42" i="130" s="1"/>
  <c r="K43" i="85"/>
  <c r="I43" i="85"/>
  <c r="I42" i="129" s="1"/>
  <c r="F43" i="85"/>
  <c r="F42" i="129" s="1"/>
  <c r="K42" i="85"/>
  <c r="I42" i="85"/>
  <c r="I42" i="128" s="1"/>
  <c r="F42" i="85"/>
  <c r="F42" i="128" s="1"/>
  <c r="K41" i="85"/>
  <c r="I41" i="85"/>
  <c r="I42" i="127" s="1"/>
  <c r="F41" i="85"/>
  <c r="F42" i="127" s="1"/>
  <c r="K40" i="85"/>
  <c r="I40" i="85"/>
  <c r="I42" i="126" s="1"/>
  <c r="F40" i="85"/>
  <c r="F42" i="126" s="1"/>
  <c r="K39" i="85"/>
  <c r="I39" i="85"/>
  <c r="I42" i="125" s="1"/>
  <c r="F39" i="85"/>
  <c r="F42" i="125" s="1"/>
  <c r="K38" i="85"/>
  <c r="I38" i="85"/>
  <c r="I42" i="124" s="1"/>
  <c r="F38" i="85"/>
  <c r="F42" i="124" s="1"/>
  <c r="K37" i="85"/>
  <c r="I37" i="85"/>
  <c r="I42" i="123" s="1"/>
  <c r="F37" i="85"/>
  <c r="F42" i="123" s="1"/>
  <c r="K36" i="85"/>
  <c r="I36" i="85"/>
  <c r="I42" i="122" s="1"/>
  <c r="F36" i="85"/>
  <c r="F42" i="122" s="1"/>
  <c r="K35" i="85"/>
  <c r="I35" i="85"/>
  <c r="I42" i="121" s="1"/>
  <c r="F35" i="85"/>
  <c r="K33" i="85"/>
  <c r="I33" i="85"/>
  <c r="F33" i="85"/>
  <c r="F42" i="119" s="1"/>
  <c r="K32" i="85"/>
  <c r="I32" i="85"/>
  <c r="F32" i="85"/>
  <c r="F42" i="118" s="1"/>
  <c r="K31" i="85"/>
  <c r="I31" i="85"/>
  <c r="F31" i="85"/>
  <c r="F42" i="117" s="1"/>
  <c r="J42" i="117" s="1"/>
  <c r="K30" i="85"/>
  <c r="I30" i="85"/>
  <c r="F30" i="85"/>
  <c r="F42" i="116" s="1"/>
  <c r="K29" i="85"/>
  <c r="I29" i="85"/>
  <c r="F29" i="85"/>
  <c r="F42" i="115" s="1"/>
  <c r="K28" i="85"/>
  <c r="I28" i="85"/>
  <c r="F28" i="85"/>
  <c r="F42" i="114" s="1"/>
  <c r="K27" i="85"/>
  <c r="I27" i="85"/>
  <c r="F27" i="85"/>
  <c r="F42" i="113" s="1"/>
  <c r="K26" i="85"/>
  <c r="I26" i="85"/>
  <c r="F26" i="85"/>
  <c r="F42" i="112" s="1"/>
  <c r="K25" i="85"/>
  <c r="I25" i="85"/>
  <c r="F25" i="85"/>
  <c r="F42" i="111" s="1"/>
  <c r="K24" i="85"/>
  <c r="I24" i="85"/>
  <c r="F24" i="85"/>
  <c r="F42" i="110" s="1"/>
  <c r="J42" i="110" s="1"/>
  <c r="K23" i="85"/>
  <c r="I23" i="85"/>
  <c r="F23" i="85"/>
  <c r="F42" i="109" s="1"/>
  <c r="K22" i="85"/>
  <c r="I22" i="85"/>
  <c r="F22" i="85"/>
  <c r="F42" i="108" s="1"/>
  <c r="J42" i="108" s="1"/>
  <c r="K21" i="85"/>
  <c r="I21" i="85"/>
  <c r="F21" i="85"/>
  <c r="F42" i="107" s="1"/>
  <c r="K20" i="85"/>
  <c r="I20" i="85"/>
  <c r="F20" i="85"/>
  <c r="F42" i="106" s="1"/>
  <c r="J42" i="106" s="1"/>
  <c r="K19" i="85"/>
  <c r="I19" i="85"/>
  <c r="F19" i="85"/>
  <c r="F42" i="105" s="1"/>
  <c r="K18" i="85"/>
  <c r="I18" i="85"/>
  <c r="F18" i="85"/>
  <c r="F42" i="104" s="1"/>
  <c r="K17" i="85"/>
  <c r="I17" i="85"/>
  <c r="F17" i="85"/>
  <c r="F42" i="103" s="1"/>
  <c r="K16" i="85"/>
  <c r="I16" i="85"/>
  <c r="F16" i="85"/>
  <c r="F42" i="102" s="1"/>
  <c r="K15" i="85"/>
  <c r="I15" i="85"/>
  <c r="F15" i="85"/>
  <c r="F42" i="101" s="1"/>
  <c r="K14" i="85"/>
  <c r="I14" i="85"/>
  <c r="F14" i="85"/>
  <c r="F42" i="100" s="1"/>
  <c r="K13" i="85"/>
  <c r="I13" i="85"/>
  <c r="F13" i="85"/>
  <c r="F42" i="99" s="1"/>
  <c r="K12" i="85"/>
  <c r="I12" i="85"/>
  <c r="F12" i="85"/>
  <c r="K11" i="85"/>
  <c r="I11" i="85"/>
  <c r="F11" i="85"/>
  <c r="F42" i="97" s="1"/>
  <c r="H47" i="84"/>
  <c r="G47" i="84"/>
  <c r="E47" i="84"/>
  <c r="D47" i="84"/>
  <c r="C47" i="84"/>
  <c r="K34" i="84"/>
  <c r="I34" i="84"/>
  <c r="I41" i="120" s="1"/>
  <c r="F34" i="84"/>
  <c r="F41" i="120" s="1"/>
  <c r="K46" i="84"/>
  <c r="I46" i="84"/>
  <c r="I41" i="132" s="1"/>
  <c r="F46" i="84"/>
  <c r="F41" i="132" s="1"/>
  <c r="K45" i="84"/>
  <c r="I45" i="84"/>
  <c r="I41" i="131" s="1"/>
  <c r="F45" i="84"/>
  <c r="F41" i="131" s="1"/>
  <c r="K44" i="84"/>
  <c r="I44" i="84"/>
  <c r="I41" i="130" s="1"/>
  <c r="F44" i="84"/>
  <c r="F41" i="130" s="1"/>
  <c r="K43" i="84"/>
  <c r="I43" i="84"/>
  <c r="I41" i="129" s="1"/>
  <c r="F43" i="84"/>
  <c r="F41" i="129" s="1"/>
  <c r="K42" i="84"/>
  <c r="I42" i="84"/>
  <c r="I41" i="128" s="1"/>
  <c r="F42" i="84"/>
  <c r="F41" i="128" s="1"/>
  <c r="K41" i="84"/>
  <c r="I41" i="84"/>
  <c r="I41" i="127" s="1"/>
  <c r="F41" i="84"/>
  <c r="F41" i="127" s="1"/>
  <c r="K40" i="84"/>
  <c r="I40" i="84"/>
  <c r="I41" i="126" s="1"/>
  <c r="F40" i="84"/>
  <c r="K39" i="84"/>
  <c r="I39" i="84"/>
  <c r="I41" i="125" s="1"/>
  <c r="F39" i="84"/>
  <c r="F41" i="125" s="1"/>
  <c r="K38" i="84"/>
  <c r="I38" i="84"/>
  <c r="I41" i="124" s="1"/>
  <c r="F38" i="84"/>
  <c r="F41" i="124" s="1"/>
  <c r="K37" i="84"/>
  <c r="I37" i="84"/>
  <c r="I41" i="123" s="1"/>
  <c r="F37" i="84"/>
  <c r="F41" i="123" s="1"/>
  <c r="K36" i="84"/>
  <c r="I36" i="84"/>
  <c r="I41" i="122" s="1"/>
  <c r="F36" i="84"/>
  <c r="F41" i="122" s="1"/>
  <c r="K35" i="84"/>
  <c r="I35" i="84"/>
  <c r="I41" i="121" s="1"/>
  <c r="F35" i="84"/>
  <c r="K33" i="84"/>
  <c r="I33" i="84"/>
  <c r="F33" i="84"/>
  <c r="F41" i="119" s="1"/>
  <c r="K32" i="84"/>
  <c r="I32" i="84"/>
  <c r="F32" i="84"/>
  <c r="F41" i="118" s="1"/>
  <c r="K31" i="84"/>
  <c r="I31" i="84"/>
  <c r="F31" i="84"/>
  <c r="F41" i="117" s="1"/>
  <c r="K30" i="84"/>
  <c r="I30" i="84"/>
  <c r="F30" i="84"/>
  <c r="F41" i="116" s="1"/>
  <c r="K29" i="84"/>
  <c r="I29" i="84"/>
  <c r="F29" i="84"/>
  <c r="F41" i="115" s="1"/>
  <c r="K28" i="84"/>
  <c r="I28" i="84"/>
  <c r="F28" i="84"/>
  <c r="F41" i="114" s="1"/>
  <c r="K27" i="84"/>
  <c r="I27" i="84"/>
  <c r="F27" i="84"/>
  <c r="F41" i="113" s="1"/>
  <c r="K26" i="84"/>
  <c r="I26" i="84"/>
  <c r="F26" i="84"/>
  <c r="F41" i="112" s="1"/>
  <c r="K25" i="84"/>
  <c r="I25" i="84"/>
  <c r="F25" i="84"/>
  <c r="F41" i="111" s="1"/>
  <c r="K24" i="84"/>
  <c r="I24" i="84"/>
  <c r="F24" i="84"/>
  <c r="F41" i="110" s="1"/>
  <c r="K23" i="84"/>
  <c r="I23" i="84"/>
  <c r="F23" i="84"/>
  <c r="F41" i="109" s="1"/>
  <c r="K22" i="84"/>
  <c r="I22" i="84"/>
  <c r="F22" i="84"/>
  <c r="F41" i="108" s="1"/>
  <c r="K21" i="84"/>
  <c r="I21" i="84"/>
  <c r="F21" i="84"/>
  <c r="F41" i="107" s="1"/>
  <c r="K20" i="84"/>
  <c r="I20" i="84"/>
  <c r="F20" i="84"/>
  <c r="F41" i="106" s="1"/>
  <c r="K19" i="84"/>
  <c r="I19" i="84"/>
  <c r="F19" i="84"/>
  <c r="F41" i="105" s="1"/>
  <c r="K18" i="84"/>
  <c r="I18" i="84"/>
  <c r="F18" i="84"/>
  <c r="F41" i="104" s="1"/>
  <c r="K17" i="84"/>
  <c r="I17" i="84"/>
  <c r="F17" i="84"/>
  <c r="F41" i="103" s="1"/>
  <c r="K16" i="84"/>
  <c r="I16" i="84"/>
  <c r="F16" i="84"/>
  <c r="F41" i="102" s="1"/>
  <c r="K15" i="84"/>
  <c r="I15" i="84"/>
  <c r="F15" i="84"/>
  <c r="F41" i="101" s="1"/>
  <c r="K14" i="84"/>
  <c r="I14" i="84"/>
  <c r="F14" i="84"/>
  <c r="F41" i="100" s="1"/>
  <c r="K13" i="84"/>
  <c r="I13" i="84"/>
  <c r="F13" i="84"/>
  <c r="F41" i="99" s="1"/>
  <c r="K12" i="84"/>
  <c r="I12" i="84"/>
  <c r="F12" i="84"/>
  <c r="F41" i="98" s="1"/>
  <c r="K11" i="84"/>
  <c r="I11" i="84"/>
  <c r="F11" i="84"/>
  <c r="F41" i="97" s="1"/>
  <c r="H47" i="83"/>
  <c r="G47" i="83"/>
  <c r="E47" i="83"/>
  <c r="D47" i="83"/>
  <c r="C47" i="83"/>
  <c r="K34" i="83"/>
  <c r="I34" i="83"/>
  <c r="I40" i="120" s="1"/>
  <c r="F34" i="83"/>
  <c r="F40" i="120" s="1"/>
  <c r="K46" i="83"/>
  <c r="I46" i="83"/>
  <c r="I40" i="132" s="1"/>
  <c r="F46" i="83"/>
  <c r="F40" i="132" s="1"/>
  <c r="K45" i="83"/>
  <c r="I45" i="83"/>
  <c r="I40" i="131" s="1"/>
  <c r="F45" i="83"/>
  <c r="F40" i="131" s="1"/>
  <c r="K44" i="83"/>
  <c r="I44" i="83"/>
  <c r="F44" i="83"/>
  <c r="F40" i="130" s="1"/>
  <c r="K43" i="83"/>
  <c r="I43" i="83"/>
  <c r="I40" i="129" s="1"/>
  <c r="F43" i="83"/>
  <c r="F40" i="129" s="1"/>
  <c r="K42" i="83"/>
  <c r="I42" i="83"/>
  <c r="I40" i="128" s="1"/>
  <c r="F42" i="83"/>
  <c r="F40" i="128" s="1"/>
  <c r="K41" i="83"/>
  <c r="I41" i="83"/>
  <c r="I40" i="127" s="1"/>
  <c r="F41" i="83"/>
  <c r="F40" i="127" s="1"/>
  <c r="K40" i="83"/>
  <c r="I40" i="83"/>
  <c r="F40" i="83"/>
  <c r="F40" i="126" s="1"/>
  <c r="K39" i="83"/>
  <c r="I39" i="83"/>
  <c r="I40" i="125" s="1"/>
  <c r="F39" i="83"/>
  <c r="F40" i="125" s="1"/>
  <c r="K38" i="83"/>
  <c r="I38" i="83"/>
  <c r="I40" i="124" s="1"/>
  <c r="F38" i="83"/>
  <c r="F40" i="124" s="1"/>
  <c r="K37" i="83"/>
  <c r="I37" i="83"/>
  <c r="I40" i="123" s="1"/>
  <c r="F37" i="83"/>
  <c r="F40" i="123" s="1"/>
  <c r="K36" i="83"/>
  <c r="I36" i="83"/>
  <c r="F36" i="83"/>
  <c r="F40" i="122" s="1"/>
  <c r="K35" i="83"/>
  <c r="I35" i="83"/>
  <c r="I40" i="121" s="1"/>
  <c r="F35" i="83"/>
  <c r="F40" i="121" s="1"/>
  <c r="K33" i="83"/>
  <c r="I33" i="83"/>
  <c r="F33" i="83"/>
  <c r="F40" i="119" s="1"/>
  <c r="K32" i="83"/>
  <c r="I32" i="83"/>
  <c r="F32" i="83"/>
  <c r="F40" i="118" s="1"/>
  <c r="K31" i="83"/>
  <c r="I31" i="83"/>
  <c r="F31" i="83"/>
  <c r="F40" i="117" s="1"/>
  <c r="K30" i="83"/>
  <c r="I30" i="83"/>
  <c r="F30" i="83"/>
  <c r="F40" i="116" s="1"/>
  <c r="K29" i="83"/>
  <c r="I29" i="83"/>
  <c r="F29" i="83"/>
  <c r="F40" i="115" s="1"/>
  <c r="K28" i="83"/>
  <c r="I28" i="83"/>
  <c r="F28" i="83"/>
  <c r="F40" i="114" s="1"/>
  <c r="K27" i="83"/>
  <c r="I27" i="83"/>
  <c r="F27" i="83"/>
  <c r="F40" i="113" s="1"/>
  <c r="K26" i="83"/>
  <c r="I26" i="83"/>
  <c r="F26" i="83"/>
  <c r="F40" i="112" s="1"/>
  <c r="K25" i="83"/>
  <c r="I25" i="83"/>
  <c r="F25" i="83"/>
  <c r="F40" i="111" s="1"/>
  <c r="K24" i="83"/>
  <c r="I24" i="83"/>
  <c r="F24" i="83"/>
  <c r="F40" i="110" s="1"/>
  <c r="K23" i="83"/>
  <c r="I23" i="83"/>
  <c r="F23" i="83"/>
  <c r="F40" i="109" s="1"/>
  <c r="K22" i="83"/>
  <c r="I22" i="83"/>
  <c r="F22" i="83"/>
  <c r="F40" i="108" s="1"/>
  <c r="K21" i="83"/>
  <c r="I21" i="83"/>
  <c r="F21" i="83"/>
  <c r="F40" i="107" s="1"/>
  <c r="K20" i="83"/>
  <c r="I20" i="83"/>
  <c r="F20" i="83"/>
  <c r="F40" i="106" s="1"/>
  <c r="K19" i="83"/>
  <c r="I19" i="83"/>
  <c r="F19" i="83"/>
  <c r="F40" i="105" s="1"/>
  <c r="K18" i="83"/>
  <c r="I18" i="83"/>
  <c r="F18" i="83"/>
  <c r="F40" i="104" s="1"/>
  <c r="K17" i="83"/>
  <c r="I17" i="83"/>
  <c r="F17" i="83"/>
  <c r="F40" i="103" s="1"/>
  <c r="K16" i="83"/>
  <c r="I16" i="83"/>
  <c r="F16" i="83"/>
  <c r="F40" i="102" s="1"/>
  <c r="K15" i="83"/>
  <c r="I15" i="83"/>
  <c r="F15" i="83"/>
  <c r="F40" i="101" s="1"/>
  <c r="K14" i="83"/>
  <c r="I14" i="83"/>
  <c r="F14" i="83"/>
  <c r="F40" i="100" s="1"/>
  <c r="K13" i="83"/>
  <c r="I13" i="83"/>
  <c r="F13" i="83"/>
  <c r="F40" i="99" s="1"/>
  <c r="K12" i="83"/>
  <c r="I12" i="83"/>
  <c r="F12" i="83"/>
  <c r="F40" i="98" s="1"/>
  <c r="K11" i="83"/>
  <c r="I11" i="83"/>
  <c r="F11" i="83"/>
  <c r="F40" i="97" s="1"/>
  <c r="H47" i="82"/>
  <c r="G47" i="82"/>
  <c r="E47" i="82"/>
  <c r="D47" i="82"/>
  <c r="C47" i="82"/>
  <c r="K34" i="82"/>
  <c r="I34" i="82"/>
  <c r="I39" i="120" s="1"/>
  <c r="F34" i="82"/>
  <c r="F39" i="120" s="1"/>
  <c r="K46" i="82"/>
  <c r="I46" i="82"/>
  <c r="I39" i="132" s="1"/>
  <c r="F46" i="82"/>
  <c r="F39" i="132" s="1"/>
  <c r="K45" i="82"/>
  <c r="I45" i="82"/>
  <c r="I39" i="131" s="1"/>
  <c r="F45" i="82"/>
  <c r="F39" i="131" s="1"/>
  <c r="K44" i="82"/>
  <c r="I44" i="82"/>
  <c r="F44" i="82"/>
  <c r="F39" i="130" s="1"/>
  <c r="K43" i="82"/>
  <c r="I43" i="82"/>
  <c r="I39" i="129" s="1"/>
  <c r="F43" i="82"/>
  <c r="F39" i="129" s="1"/>
  <c r="K42" i="82"/>
  <c r="I42" i="82"/>
  <c r="I39" i="128" s="1"/>
  <c r="F42" i="82"/>
  <c r="F39" i="128" s="1"/>
  <c r="K41" i="82"/>
  <c r="I41" i="82"/>
  <c r="I39" i="127" s="1"/>
  <c r="F41" i="82"/>
  <c r="F39" i="127" s="1"/>
  <c r="K40" i="82"/>
  <c r="I40" i="82"/>
  <c r="F40" i="82"/>
  <c r="F39" i="126" s="1"/>
  <c r="K39" i="82"/>
  <c r="I39" i="82"/>
  <c r="I39" i="125" s="1"/>
  <c r="F39" i="82"/>
  <c r="F39" i="125" s="1"/>
  <c r="K38" i="82"/>
  <c r="I38" i="82"/>
  <c r="I39" i="124" s="1"/>
  <c r="F38" i="82"/>
  <c r="F39" i="124" s="1"/>
  <c r="K37" i="82"/>
  <c r="I37" i="82"/>
  <c r="I39" i="123" s="1"/>
  <c r="F37" i="82"/>
  <c r="F39" i="123" s="1"/>
  <c r="K36" i="82"/>
  <c r="I36" i="82"/>
  <c r="F36" i="82"/>
  <c r="F39" i="122" s="1"/>
  <c r="K35" i="82"/>
  <c r="I35" i="82"/>
  <c r="I39" i="121" s="1"/>
  <c r="F35" i="82"/>
  <c r="K33" i="82"/>
  <c r="I33" i="82"/>
  <c r="F33" i="82"/>
  <c r="F39" i="119" s="1"/>
  <c r="K32" i="82"/>
  <c r="I32" i="82"/>
  <c r="F32" i="82"/>
  <c r="F39" i="118" s="1"/>
  <c r="K31" i="82"/>
  <c r="I31" i="82"/>
  <c r="F31" i="82"/>
  <c r="F39" i="117" s="1"/>
  <c r="K30" i="82"/>
  <c r="I30" i="82"/>
  <c r="F30" i="82"/>
  <c r="F39" i="116" s="1"/>
  <c r="K29" i="82"/>
  <c r="I29" i="82"/>
  <c r="F29" i="82"/>
  <c r="F39" i="115" s="1"/>
  <c r="K28" i="82"/>
  <c r="I28" i="82"/>
  <c r="F28" i="82"/>
  <c r="F39" i="114" s="1"/>
  <c r="K27" i="82"/>
  <c r="I27" i="82"/>
  <c r="F27" i="82"/>
  <c r="F39" i="113" s="1"/>
  <c r="K26" i="82"/>
  <c r="I26" i="82"/>
  <c r="F26" i="82"/>
  <c r="F39" i="112" s="1"/>
  <c r="K25" i="82"/>
  <c r="I25" i="82"/>
  <c r="F25" i="82"/>
  <c r="F39" i="111" s="1"/>
  <c r="K24" i="82"/>
  <c r="I24" i="82"/>
  <c r="F24" i="82"/>
  <c r="F39" i="110" s="1"/>
  <c r="J39" i="110" s="1"/>
  <c r="K23" i="82"/>
  <c r="I23" i="82"/>
  <c r="F23" i="82"/>
  <c r="F39" i="109" s="1"/>
  <c r="K22" i="82"/>
  <c r="I22" i="82"/>
  <c r="F22" i="82"/>
  <c r="F39" i="108" s="1"/>
  <c r="K21" i="82"/>
  <c r="I21" i="82"/>
  <c r="F21" i="82"/>
  <c r="F39" i="107" s="1"/>
  <c r="K20" i="82"/>
  <c r="I20" i="82"/>
  <c r="F20" i="82"/>
  <c r="F39" i="106" s="1"/>
  <c r="K19" i="82"/>
  <c r="I19" i="82"/>
  <c r="F19" i="82"/>
  <c r="F39" i="105" s="1"/>
  <c r="K18" i="82"/>
  <c r="I18" i="82"/>
  <c r="F18" i="82"/>
  <c r="F39" i="104" s="1"/>
  <c r="K17" i="82"/>
  <c r="I17" i="82"/>
  <c r="F17" i="82"/>
  <c r="F39" i="103" s="1"/>
  <c r="K16" i="82"/>
  <c r="I16" i="82"/>
  <c r="F16" i="82"/>
  <c r="F39" i="102" s="1"/>
  <c r="K15" i="82"/>
  <c r="I15" i="82"/>
  <c r="F15" i="82"/>
  <c r="F39" i="101" s="1"/>
  <c r="K14" i="82"/>
  <c r="I14" i="82"/>
  <c r="F14" i="82"/>
  <c r="F39" i="100" s="1"/>
  <c r="K13" i="82"/>
  <c r="I13" i="82"/>
  <c r="F13" i="82"/>
  <c r="F39" i="99" s="1"/>
  <c r="K12" i="82"/>
  <c r="I12" i="82"/>
  <c r="F12" i="82"/>
  <c r="F39" i="98" s="1"/>
  <c r="K11" i="82"/>
  <c r="I11" i="82"/>
  <c r="F11" i="82"/>
  <c r="F39" i="97" s="1"/>
  <c r="H47" i="81"/>
  <c r="G47" i="81"/>
  <c r="E47" i="81"/>
  <c r="D47" i="81"/>
  <c r="C47" i="81"/>
  <c r="K34" i="81"/>
  <c r="I34" i="81"/>
  <c r="I38" i="120" s="1"/>
  <c r="F34" i="81"/>
  <c r="F38" i="120" s="1"/>
  <c r="K46" i="81"/>
  <c r="I46" i="81"/>
  <c r="I38" i="132" s="1"/>
  <c r="F46" i="81"/>
  <c r="F38" i="132" s="1"/>
  <c r="K45" i="81"/>
  <c r="I45" i="81"/>
  <c r="I38" i="131" s="1"/>
  <c r="F45" i="81"/>
  <c r="F38" i="131" s="1"/>
  <c r="K44" i="81"/>
  <c r="I44" i="81"/>
  <c r="I38" i="130" s="1"/>
  <c r="F44" i="81"/>
  <c r="F38" i="130" s="1"/>
  <c r="K43" i="81"/>
  <c r="I43" i="81"/>
  <c r="I38" i="129" s="1"/>
  <c r="F43" i="81"/>
  <c r="F38" i="129" s="1"/>
  <c r="K42" i="81"/>
  <c r="I42" i="81"/>
  <c r="I38" i="128" s="1"/>
  <c r="F42" i="81"/>
  <c r="F38" i="128" s="1"/>
  <c r="K41" i="81"/>
  <c r="I41" i="81"/>
  <c r="I38" i="127" s="1"/>
  <c r="F41" i="81"/>
  <c r="F38" i="127" s="1"/>
  <c r="K40" i="81"/>
  <c r="I40" i="81"/>
  <c r="I38" i="126" s="1"/>
  <c r="F40" i="81"/>
  <c r="F38" i="126" s="1"/>
  <c r="K39" i="81"/>
  <c r="I39" i="81"/>
  <c r="I38" i="125" s="1"/>
  <c r="F39" i="81"/>
  <c r="F38" i="125" s="1"/>
  <c r="K38" i="81"/>
  <c r="I38" i="81"/>
  <c r="I38" i="124" s="1"/>
  <c r="F38" i="81"/>
  <c r="F38" i="124" s="1"/>
  <c r="K37" i="81"/>
  <c r="I37" i="81"/>
  <c r="I38" i="123" s="1"/>
  <c r="F37" i="81"/>
  <c r="K36" i="81"/>
  <c r="I36" i="81"/>
  <c r="I38" i="122" s="1"/>
  <c r="F36" i="81"/>
  <c r="F38" i="122" s="1"/>
  <c r="K35" i="81"/>
  <c r="I35" i="81"/>
  <c r="I38" i="121" s="1"/>
  <c r="F35" i="81"/>
  <c r="K33" i="81"/>
  <c r="I33" i="81"/>
  <c r="F33" i="81"/>
  <c r="F38" i="119" s="1"/>
  <c r="K32" i="81"/>
  <c r="I32" i="81"/>
  <c r="F32" i="81"/>
  <c r="F38" i="118" s="1"/>
  <c r="K31" i="81"/>
  <c r="I31" i="81"/>
  <c r="F31" i="81"/>
  <c r="F38" i="117" s="1"/>
  <c r="J38" i="117" s="1"/>
  <c r="K30" i="81"/>
  <c r="I30" i="81"/>
  <c r="F30" i="81"/>
  <c r="F38" i="116" s="1"/>
  <c r="K29" i="81"/>
  <c r="I29" i="81"/>
  <c r="F29" i="81"/>
  <c r="F38" i="115" s="1"/>
  <c r="K28" i="81"/>
  <c r="I28" i="81"/>
  <c r="F28" i="81"/>
  <c r="F38" i="114" s="1"/>
  <c r="K27" i="81"/>
  <c r="I27" i="81"/>
  <c r="F27" i="81"/>
  <c r="F38" i="113" s="1"/>
  <c r="K26" i="81"/>
  <c r="I26" i="81"/>
  <c r="F26" i="81"/>
  <c r="F38" i="112" s="1"/>
  <c r="K25" i="81"/>
  <c r="I25" i="81"/>
  <c r="F25" i="81"/>
  <c r="F38" i="111" s="1"/>
  <c r="K24" i="81"/>
  <c r="I24" i="81"/>
  <c r="F24" i="81"/>
  <c r="F38" i="110" s="1"/>
  <c r="K23" i="81"/>
  <c r="I23" i="81"/>
  <c r="F23" i="81"/>
  <c r="F38" i="109" s="1"/>
  <c r="K22" i="81"/>
  <c r="I22" i="81"/>
  <c r="F22" i="81"/>
  <c r="F38" i="108" s="1"/>
  <c r="K21" i="81"/>
  <c r="I21" i="81"/>
  <c r="F21" i="81"/>
  <c r="F38" i="107" s="1"/>
  <c r="K20" i="81"/>
  <c r="I20" i="81"/>
  <c r="F20" i="81"/>
  <c r="F38" i="106" s="1"/>
  <c r="K19" i="81"/>
  <c r="I19" i="81"/>
  <c r="F19" i="81"/>
  <c r="F38" i="105" s="1"/>
  <c r="K18" i="81"/>
  <c r="I18" i="81"/>
  <c r="F18" i="81"/>
  <c r="F38" i="104" s="1"/>
  <c r="K17" i="81"/>
  <c r="I17" i="81"/>
  <c r="F17" i="81"/>
  <c r="F38" i="103" s="1"/>
  <c r="K16" i="81"/>
  <c r="I16" i="81"/>
  <c r="F16" i="81"/>
  <c r="F38" i="102" s="1"/>
  <c r="K15" i="81"/>
  <c r="I15" i="81"/>
  <c r="F15" i="81"/>
  <c r="F38" i="101" s="1"/>
  <c r="K14" i="81"/>
  <c r="I14" i="81"/>
  <c r="F14" i="81"/>
  <c r="F38" i="100" s="1"/>
  <c r="J38" i="100" s="1"/>
  <c r="K13" i="81"/>
  <c r="I13" i="81"/>
  <c r="F13" i="81"/>
  <c r="F38" i="99" s="1"/>
  <c r="K12" i="81"/>
  <c r="I12" i="81"/>
  <c r="F12" i="81"/>
  <c r="F38" i="98" s="1"/>
  <c r="K11" i="81"/>
  <c r="I11" i="81"/>
  <c r="I47" i="81" s="1"/>
  <c r="F11" i="81"/>
  <c r="F38" i="97" s="1"/>
  <c r="H47" i="80"/>
  <c r="G47" i="80"/>
  <c r="E47" i="80"/>
  <c r="D47" i="80"/>
  <c r="C47" i="80"/>
  <c r="K34" i="80"/>
  <c r="I34" i="80"/>
  <c r="I37" i="120" s="1"/>
  <c r="F34" i="80"/>
  <c r="F37" i="120" s="1"/>
  <c r="K46" i="80"/>
  <c r="I46" i="80"/>
  <c r="I37" i="132" s="1"/>
  <c r="F46" i="80"/>
  <c r="F37" i="132" s="1"/>
  <c r="K45" i="80"/>
  <c r="I45" i="80"/>
  <c r="F45" i="80"/>
  <c r="F37" i="131" s="1"/>
  <c r="K44" i="80"/>
  <c r="I44" i="80"/>
  <c r="I37" i="130" s="1"/>
  <c r="F44" i="80"/>
  <c r="F37" i="130" s="1"/>
  <c r="K43" i="80"/>
  <c r="I43" i="80"/>
  <c r="I37" i="129" s="1"/>
  <c r="F43" i="80"/>
  <c r="F37" i="129" s="1"/>
  <c r="K42" i="80"/>
  <c r="I42" i="80"/>
  <c r="I37" i="128" s="1"/>
  <c r="F42" i="80"/>
  <c r="F37" i="128" s="1"/>
  <c r="K41" i="80"/>
  <c r="I41" i="80"/>
  <c r="F41" i="80"/>
  <c r="F37" i="127" s="1"/>
  <c r="K40" i="80"/>
  <c r="I40" i="80"/>
  <c r="I37" i="126" s="1"/>
  <c r="F40" i="80"/>
  <c r="F37" i="126" s="1"/>
  <c r="K39" i="80"/>
  <c r="I39" i="80"/>
  <c r="I37" i="125" s="1"/>
  <c r="F39" i="80"/>
  <c r="F37" i="125" s="1"/>
  <c r="K38" i="80"/>
  <c r="I38" i="80"/>
  <c r="I37" i="124" s="1"/>
  <c r="F38" i="80"/>
  <c r="F37" i="124" s="1"/>
  <c r="K37" i="80"/>
  <c r="I37" i="80"/>
  <c r="F37" i="80"/>
  <c r="F37" i="123" s="1"/>
  <c r="K36" i="80"/>
  <c r="I36" i="80"/>
  <c r="I37" i="122" s="1"/>
  <c r="F36" i="80"/>
  <c r="F37" i="122" s="1"/>
  <c r="K35" i="80"/>
  <c r="I35" i="80"/>
  <c r="I37" i="121" s="1"/>
  <c r="F35" i="80"/>
  <c r="F37" i="121" s="1"/>
  <c r="K33" i="80"/>
  <c r="I33" i="80"/>
  <c r="F33" i="80"/>
  <c r="F37" i="119" s="1"/>
  <c r="K32" i="80"/>
  <c r="I32" i="80"/>
  <c r="F32" i="80"/>
  <c r="F37" i="118" s="1"/>
  <c r="K31" i="80"/>
  <c r="I31" i="80"/>
  <c r="F31" i="80"/>
  <c r="F37" i="117" s="1"/>
  <c r="J37" i="117" s="1"/>
  <c r="K30" i="80"/>
  <c r="I30" i="80"/>
  <c r="F30" i="80"/>
  <c r="F37" i="116" s="1"/>
  <c r="K29" i="80"/>
  <c r="I29" i="80"/>
  <c r="F29" i="80"/>
  <c r="F37" i="115" s="1"/>
  <c r="K28" i="80"/>
  <c r="I28" i="80"/>
  <c r="F28" i="80"/>
  <c r="F37" i="114" s="1"/>
  <c r="K27" i="80"/>
  <c r="I27" i="80"/>
  <c r="F27" i="80"/>
  <c r="F37" i="113" s="1"/>
  <c r="K26" i="80"/>
  <c r="I26" i="80"/>
  <c r="F26" i="80"/>
  <c r="F37" i="112" s="1"/>
  <c r="K25" i="80"/>
  <c r="I25" i="80"/>
  <c r="F25" i="80"/>
  <c r="F37" i="111" s="1"/>
  <c r="K24" i="80"/>
  <c r="I24" i="80"/>
  <c r="F24" i="80"/>
  <c r="F37" i="110" s="1"/>
  <c r="J37" i="110" s="1"/>
  <c r="K23" i="80"/>
  <c r="I23" i="80"/>
  <c r="F23" i="80"/>
  <c r="F37" i="109" s="1"/>
  <c r="K22" i="80"/>
  <c r="I22" i="80"/>
  <c r="F22" i="80"/>
  <c r="F37" i="108" s="1"/>
  <c r="K21" i="80"/>
  <c r="I21" i="80"/>
  <c r="F21" i="80"/>
  <c r="F37" i="107" s="1"/>
  <c r="K20" i="80"/>
  <c r="I20" i="80"/>
  <c r="F20" i="80"/>
  <c r="F37" i="106" s="1"/>
  <c r="K19" i="80"/>
  <c r="I19" i="80"/>
  <c r="F19" i="80"/>
  <c r="F37" i="105" s="1"/>
  <c r="K18" i="80"/>
  <c r="I18" i="80"/>
  <c r="F18" i="80"/>
  <c r="F37" i="104" s="1"/>
  <c r="K17" i="80"/>
  <c r="I17" i="80"/>
  <c r="F17" i="80"/>
  <c r="F37" i="103" s="1"/>
  <c r="K16" i="80"/>
  <c r="I16" i="80"/>
  <c r="F16" i="80"/>
  <c r="F37" i="102" s="1"/>
  <c r="K15" i="80"/>
  <c r="I15" i="80"/>
  <c r="F15" i="80"/>
  <c r="F37" i="101" s="1"/>
  <c r="K14" i="80"/>
  <c r="I14" i="80"/>
  <c r="F14" i="80"/>
  <c r="F37" i="100" s="1"/>
  <c r="K13" i="80"/>
  <c r="I13" i="80"/>
  <c r="F13" i="80"/>
  <c r="F37" i="99" s="1"/>
  <c r="K12" i="80"/>
  <c r="I12" i="80"/>
  <c r="F12" i="80"/>
  <c r="F37" i="98" s="1"/>
  <c r="K11" i="80"/>
  <c r="I11" i="80"/>
  <c r="F11" i="80"/>
  <c r="H47" i="79"/>
  <c r="G47" i="79"/>
  <c r="E47" i="79"/>
  <c r="D47" i="79"/>
  <c r="C47" i="79"/>
  <c r="K34" i="79"/>
  <c r="I34" i="79"/>
  <c r="F34" i="79"/>
  <c r="F36" i="120" s="1"/>
  <c r="K46" i="79"/>
  <c r="I46" i="79"/>
  <c r="I36" i="132" s="1"/>
  <c r="F46" i="79"/>
  <c r="F36" i="132" s="1"/>
  <c r="K45" i="79"/>
  <c r="I45" i="79"/>
  <c r="I36" i="131" s="1"/>
  <c r="F45" i="79"/>
  <c r="F36" i="131" s="1"/>
  <c r="K44" i="79"/>
  <c r="I44" i="79"/>
  <c r="I36" i="130" s="1"/>
  <c r="F44" i="79"/>
  <c r="F36" i="130" s="1"/>
  <c r="K43" i="79"/>
  <c r="I43" i="79"/>
  <c r="F43" i="79"/>
  <c r="F36" i="129" s="1"/>
  <c r="K42" i="79"/>
  <c r="I42" i="79"/>
  <c r="I36" i="128" s="1"/>
  <c r="F42" i="79"/>
  <c r="F36" i="128" s="1"/>
  <c r="K41" i="79"/>
  <c r="I41" i="79"/>
  <c r="I36" i="127" s="1"/>
  <c r="F41" i="79"/>
  <c r="F36" i="127" s="1"/>
  <c r="K40" i="79"/>
  <c r="I40" i="79"/>
  <c r="I36" i="126" s="1"/>
  <c r="F40" i="79"/>
  <c r="F36" i="126" s="1"/>
  <c r="K39" i="79"/>
  <c r="I39" i="79"/>
  <c r="F39" i="79"/>
  <c r="F36" i="125" s="1"/>
  <c r="K38" i="79"/>
  <c r="I38" i="79"/>
  <c r="I36" i="124" s="1"/>
  <c r="F38" i="79"/>
  <c r="F36" i="124" s="1"/>
  <c r="K37" i="79"/>
  <c r="I37" i="79"/>
  <c r="I36" i="123" s="1"/>
  <c r="F37" i="79"/>
  <c r="K36" i="79"/>
  <c r="I36" i="79"/>
  <c r="I36" i="122" s="1"/>
  <c r="F36" i="79"/>
  <c r="F36" i="122" s="1"/>
  <c r="K35" i="79"/>
  <c r="I35" i="79"/>
  <c r="F35" i="79"/>
  <c r="F36" i="121" s="1"/>
  <c r="K33" i="79"/>
  <c r="I33" i="79"/>
  <c r="F33" i="79"/>
  <c r="F36" i="119" s="1"/>
  <c r="K32" i="79"/>
  <c r="I32" i="79"/>
  <c r="F32" i="79"/>
  <c r="F36" i="118" s="1"/>
  <c r="K31" i="79"/>
  <c r="I31" i="79"/>
  <c r="F31" i="79"/>
  <c r="F36" i="117" s="1"/>
  <c r="K30" i="79"/>
  <c r="I30" i="79"/>
  <c r="F30" i="79"/>
  <c r="F36" i="116" s="1"/>
  <c r="J36" i="116" s="1"/>
  <c r="K29" i="79"/>
  <c r="I29" i="79"/>
  <c r="F29" i="79"/>
  <c r="F36" i="115" s="1"/>
  <c r="K28" i="79"/>
  <c r="I28" i="79"/>
  <c r="F28" i="79"/>
  <c r="F36" i="114" s="1"/>
  <c r="K27" i="79"/>
  <c r="I27" i="79"/>
  <c r="F27" i="79"/>
  <c r="F36" i="113" s="1"/>
  <c r="K26" i="79"/>
  <c r="I26" i="79"/>
  <c r="F26" i="79"/>
  <c r="F36" i="112" s="1"/>
  <c r="K25" i="79"/>
  <c r="I25" i="79"/>
  <c r="F25" i="79"/>
  <c r="F36" i="111" s="1"/>
  <c r="K24" i="79"/>
  <c r="I24" i="79"/>
  <c r="F24" i="79"/>
  <c r="F36" i="110" s="1"/>
  <c r="K23" i="79"/>
  <c r="I23" i="79"/>
  <c r="F23" i="79"/>
  <c r="F36" i="109" s="1"/>
  <c r="K22" i="79"/>
  <c r="I22" i="79"/>
  <c r="F22" i="79"/>
  <c r="F36" i="108" s="1"/>
  <c r="J36" i="108" s="1"/>
  <c r="K21" i="79"/>
  <c r="I21" i="79"/>
  <c r="F21" i="79"/>
  <c r="F36" i="107" s="1"/>
  <c r="K20" i="79"/>
  <c r="I20" i="79"/>
  <c r="F20" i="79"/>
  <c r="F36" i="106" s="1"/>
  <c r="K19" i="79"/>
  <c r="I19" i="79"/>
  <c r="F19" i="79"/>
  <c r="F36" i="105" s="1"/>
  <c r="K18" i="79"/>
  <c r="I18" i="79"/>
  <c r="F18" i="79"/>
  <c r="F36" i="104" s="1"/>
  <c r="K17" i="79"/>
  <c r="I17" i="79"/>
  <c r="F17" i="79"/>
  <c r="F36" i="103" s="1"/>
  <c r="K16" i="79"/>
  <c r="I16" i="79"/>
  <c r="F16" i="79"/>
  <c r="F36" i="102" s="1"/>
  <c r="K15" i="79"/>
  <c r="I15" i="79"/>
  <c r="F15" i="79"/>
  <c r="F36" i="101" s="1"/>
  <c r="K14" i="79"/>
  <c r="I14" i="79"/>
  <c r="F14" i="79"/>
  <c r="F36" i="100" s="1"/>
  <c r="K13" i="79"/>
  <c r="I13" i="79"/>
  <c r="F13" i="79"/>
  <c r="F36" i="99" s="1"/>
  <c r="K12" i="79"/>
  <c r="I12" i="79"/>
  <c r="F12" i="79"/>
  <c r="F36" i="98" s="1"/>
  <c r="K11" i="79"/>
  <c r="I11" i="79"/>
  <c r="F11" i="79"/>
  <c r="F36" i="97" s="1"/>
  <c r="H47" i="78"/>
  <c r="G47" i="78"/>
  <c r="E47" i="78"/>
  <c r="D47" i="78"/>
  <c r="C47" i="78"/>
  <c r="K34" i="78"/>
  <c r="I34" i="78"/>
  <c r="I35" i="120" s="1"/>
  <c r="F34" i="78"/>
  <c r="F35" i="120" s="1"/>
  <c r="K46" i="78"/>
  <c r="I46" i="78"/>
  <c r="I35" i="132" s="1"/>
  <c r="F46" i="78"/>
  <c r="F35" i="132" s="1"/>
  <c r="K45" i="78"/>
  <c r="I45" i="78"/>
  <c r="I35" i="131" s="1"/>
  <c r="F45" i="78"/>
  <c r="F35" i="131" s="1"/>
  <c r="K44" i="78"/>
  <c r="I44" i="78"/>
  <c r="I35" i="130" s="1"/>
  <c r="F44" i="78"/>
  <c r="F35" i="130" s="1"/>
  <c r="K43" i="78"/>
  <c r="I43" i="78"/>
  <c r="I35" i="129" s="1"/>
  <c r="F43" i="78"/>
  <c r="F35" i="129" s="1"/>
  <c r="K42" i="78"/>
  <c r="I42" i="78"/>
  <c r="I35" i="128" s="1"/>
  <c r="F42" i="78"/>
  <c r="F35" i="128" s="1"/>
  <c r="K41" i="78"/>
  <c r="I41" i="78"/>
  <c r="I35" i="127" s="1"/>
  <c r="F41" i="78"/>
  <c r="F35" i="127" s="1"/>
  <c r="K40" i="78"/>
  <c r="I40" i="78"/>
  <c r="I35" i="126" s="1"/>
  <c r="F40" i="78"/>
  <c r="F35" i="126" s="1"/>
  <c r="K39" i="78"/>
  <c r="I39" i="78"/>
  <c r="I35" i="125" s="1"/>
  <c r="F39" i="78"/>
  <c r="K38" i="78"/>
  <c r="I38" i="78"/>
  <c r="I35" i="124" s="1"/>
  <c r="F38" i="78"/>
  <c r="F35" i="124" s="1"/>
  <c r="K37" i="78"/>
  <c r="I37" i="78"/>
  <c r="I35" i="123" s="1"/>
  <c r="F37" i="78"/>
  <c r="F35" i="123" s="1"/>
  <c r="K36" i="78"/>
  <c r="I36" i="78"/>
  <c r="I35" i="122" s="1"/>
  <c r="F36" i="78"/>
  <c r="F35" i="122" s="1"/>
  <c r="K35" i="78"/>
  <c r="I35" i="78"/>
  <c r="I35" i="121" s="1"/>
  <c r="F35" i="78"/>
  <c r="K33" i="78"/>
  <c r="I33" i="78"/>
  <c r="F33" i="78"/>
  <c r="F35" i="119" s="1"/>
  <c r="K32" i="78"/>
  <c r="I32" i="78"/>
  <c r="F32" i="78"/>
  <c r="F35" i="118" s="1"/>
  <c r="K31" i="78"/>
  <c r="I31" i="78"/>
  <c r="F31" i="78"/>
  <c r="F35" i="117" s="1"/>
  <c r="K30" i="78"/>
  <c r="I30" i="78"/>
  <c r="F30" i="78"/>
  <c r="F35" i="116" s="1"/>
  <c r="J35" i="116" s="1"/>
  <c r="K29" i="78"/>
  <c r="I29" i="78"/>
  <c r="F29" i="78"/>
  <c r="F35" i="115" s="1"/>
  <c r="K28" i="78"/>
  <c r="I28" i="78"/>
  <c r="F28" i="78"/>
  <c r="F35" i="114" s="1"/>
  <c r="K27" i="78"/>
  <c r="I27" i="78"/>
  <c r="F27" i="78"/>
  <c r="F35" i="113" s="1"/>
  <c r="K26" i="78"/>
  <c r="I26" i="78"/>
  <c r="F26" i="78"/>
  <c r="F35" i="112" s="1"/>
  <c r="K25" i="78"/>
  <c r="I25" i="78"/>
  <c r="F25" i="78"/>
  <c r="F35" i="111" s="1"/>
  <c r="K24" i="78"/>
  <c r="I24" i="78"/>
  <c r="F24" i="78"/>
  <c r="F35" i="110" s="1"/>
  <c r="K23" i="78"/>
  <c r="I23" i="78"/>
  <c r="F23" i="78"/>
  <c r="F35" i="109" s="1"/>
  <c r="K22" i="78"/>
  <c r="I22" i="78"/>
  <c r="F22" i="78"/>
  <c r="F35" i="108" s="1"/>
  <c r="K21" i="78"/>
  <c r="I21" i="78"/>
  <c r="F21" i="78"/>
  <c r="F35" i="107" s="1"/>
  <c r="K20" i="78"/>
  <c r="I20" i="78"/>
  <c r="F20" i="78"/>
  <c r="F35" i="106" s="1"/>
  <c r="K19" i="78"/>
  <c r="I19" i="78"/>
  <c r="F19" i="78"/>
  <c r="F35" i="105" s="1"/>
  <c r="K18" i="78"/>
  <c r="I18" i="78"/>
  <c r="F18" i="78"/>
  <c r="F35" i="104" s="1"/>
  <c r="K17" i="78"/>
  <c r="I17" i="78"/>
  <c r="F17" i="78"/>
  <c r="F35" i="103" s="1"/>
  <c r="K16" i="78"/>
  <c r="I16" i="78"/>
  <c r="F16" i="78"/>
  <c r="F35" i="102" s="1"/>
  <c r="K15" i="78"/>
  <c r="I15" i="78"/>
  <c r="F15" i="78"/>
  <c r="F35" i="101" s="1"/>
  <c r="K14" i="78"/>
  <c r="I14" i="78"/>
  <c r="F14" i="78"/>
  <c r="F35" i="100" s="1"/>
  <c r="J35" i="100" s="1"/>
  <c r="K13" i="78"/>
  <c r="I13" i="78"/>
  <c r="F13" i="78"/>
  <c r="F35" i="99" s="1"/>
  <c r="K12" i="78"/>
  <c r="I12" i="78"/>
  <c r="F12" i="78"/>
  <c r="F35" i="98" s="1"/>
  <c r="K11" i="78"/>
  <c r="I11" i="78"/>
  <c r="F11" i="78"/>
  <c r="H47" i="77"/>
  <c r="G47" i="77"/>
  <c r="E47" i="77"/>
  <c r="D47" i="77"/>
  <c r="C47" i="77"/>
  <c r="K34" i="77"/>
  <c r="I34" i="77"/>
  <c r="I34" i="120" s="1"/>
  <c r="F34" i="77"/>
  <c r="F34" i="120" s="1"/>
  <c r="K46" i="77"/>
  <c r="I46" i="77"/>
  <c r="I34" i="132" s="1"/>
  <c r="F46" i="77"/>
  <c r="F34" i="132" s="1"/>
  <c r="K45" i="77"/>
  <c r="I45" i="77"/>
  <c r="I34" i="131" s="1"/>
  <c r="F45" i="77"/>
  <c r="F34" i="131" s="1"/>
  <c r="K44" i="77"/>
  <c r="I44" i="77"/>
  <c r="I34" i="130" s="1"/>
  <c r="F44" i="77"/>
  <c r="F34" i="130" s="1"/>
  <c r="K43" i="77"/>
  <c r="I43" i="77"/>
  <c r="I34" i="129" s="1"/>
  <c r="F43" i="77"/>
  <c r="F34" i="129" s="1"/>
  <c r="K42" i="77"/>
  <c r="I42" i="77"/>
  <c r="I34" i="128" s="1"/>
  <c r="F42" i="77"/>
  <c r="F34" i="128" s="1"/>
  <c r="K41" i="77"/>
  <c r="I41" i="77"/>
  <c r="I34" i="127" s="1"/>
  <c r="F41" i="77"/>
  <c r="F34" i="127" s="1"/>
  <c r="K40" i="77"/>
  <c r="I40" i="77"/>
  <c r="I34" i="126" s="1"/>
  <c r="F40" i="77"/>
  <c r="F34" i="126" s="1"/>
  <c r="K39" i="77"/>
  <c r="I39" i="77"/>
  <c r="I34" i="125" s="1"/>
  <c r="F39" i="77"/>
  <c r="F34" i="125" s="1"/>
  <c r="K38" i="77"/>
  <c r="I38" i="77"/>
  <c r="I34" i="124" s="1"/>
  <c r="F38" i="77"/>
  <c r="F34" i="124" s="1"/>
  <c r="K37" i="77"/>
  <c r="I37" i="77"/>
  <c r="I34" i="123" s="1"/>
  <c r="F37" i="77"/>
  <c r="F34" i="123" s="1"/>
  <c r="K36" i="77"/>
  <c r="I36" i="77"/>
  <c r="I34" i="122" s="1"/>
  <c r="F36" i="77"/>
  <c r="F34" i="122" s="1"/>
  <c r="K35" i="77"/>
  <c r="I35" i="77"/>
  <c r="I34" i="121" s="1"/>
  <c r="F35" i="77"/>
  <c r="F34" i="121" s="1"/>
  <c r="K33" i="77"/>
  <c r="I33" i="77"/>
  <c r="F33" i="77"/>
  <c r="F34" i="119" s="1"/>
  <c r="K32" i="77"/>
  <c r="I32" i="77"/>
  <c r="F32" i="77"/>
  <c r="F34" i="118" s="1"/>
  <c r="K31" i="77"/>
  <c r="I31" i="77"/>
  <c r="F31" i="77"/>
  <c r="F34" i="117" s="1"/>
  <c r="J34" i="117" s="1"/>
  <c r="K30" i="77"/>
  <c r="I30" i="77"/>
  <c r="F30" i="77"/>
  <c r="F34" i="116" s="1"/>
  <c r="K29" i="77"/>
  <c r="I29" i="77"/>
  <c r="F29" i="77"/>
  <c r="F34" i="115" s="1"/>
  <c r="K28" i="77"/>
  <c r="I28" i="77"/>
  <c r="F28" i="77"/>
  <c r="F34" i="114" s="1"/>
  <c r="K27" i="77"/>
  <c r="I27" i="77"/>
  <c r="F27" i="77"/>
  <c r="F34" i="113" s="1"/>
  <c r="K26" i="77"/>
  <c r="I26" i="77"/>
  <c r="F26" i="77"/>
  <c r="F34" i="112" s="1"/>
  <c r="K25" i="77"/>
  <c r="I25" i="77"/>
  <c r="F25" i="77"/>
  <c r="F34" i="111" s="1"/>
  <c r="K24" i="77"/>
  <c r="I24" i="77"/>
  <c r="F24" i="77"/>
  <c r="F34" i="110" s="1"/>
  <c r="J34" i="110" s="1"/>
  <c r="K23" i="77"/>
  <c r="I23" i="77"/>
  <c r="F23" i="77"/>
  <c r="F34" i="109" s="1"/>
  <c r="K22" i="77"/>
  <c r="I22" i="77"/>
  <c r="F22" i="77"/>
  <c r="F34" i="108" s="1"/>
  <c r="K21" i="77"/>
  <c r="I21" i="77"/>
  <c r="F21" i="77"/>
  <c r="F34" i="107" s="1"/>
  <c r="K20" i="77"/>
  <c r="I20" i="77"/>
  <c r="F20" i="77"/>
  <c r="F34" i="106" s="1"/>
  <c r="K19" i="77"/>
  <c r="I19" i="77"/>
  <c r="F19" i="77"/>
  <c r="F34" i="105" s="1"/>
  <c r="K18" i="77"/>
  <c r="I18" i="77"/>
  <c r="F18" i="77"/>
  <c r="F34" i="104" s="1"/>
  <c r="K17" i="77"/>
  <c r="I17" i="77"/>
  <c r="F17" i="77"/>
  <c r="F34" i="103" s="1"/>
  <c r="K16" i="77"/>
  <c r="I16" i="77"/>
  <c r="F16" i="77"/>
  <c r="F34" i="102" s="1"/>
  <c r="K15" i="77"/>
  <c r="I15" i="77"/>
  <c r="F15" i="77"/>
  <c r="F34" i="101" s="1"/>
  <c r="K14" i="77"/>
  <c r="I14" i="77"/>
  <c r="F14" i="77"/>
  <c r="F34" i="100" s="1"/>
  <c r="K13" i="77"/>
  <c r="I13" i="77"/>
  <c r="F13" i="77"/>
  <c r="F34" i="99" s="1"/>
  <c r="K12" i="77"/>
  <c r="I12" i="77"/>
  <c r="F12" i="77"/>
  <c r="F34" i="98" s="1"/>
  <c r="K11" i="77"/>
  <c r="I11" i="77"/>
  <c r="F11" i="77"/>
  <c r="F34" i="97" s="1"/>
  <c r="H47" i="76"/>
  <c r="G47" i="76"/>
  <c r="E47" i="76"/>
  <c r="D47" i="76"/>
  <c r="C47" i="76"/>
  <c r="K34" i="76"/>
  <c r="I34" i="76"/>
  <c r="I33" i="120" s="1"/>
  <c r="F34" i="76"/>
  <c r="F33" i="120" s="1"/>
  <c r="K46" i="76"/>
  <c r="I46" i="76"/>
  <c r="I33" i="132" s="1"/>
  <c r="F46" i="76"/>
  <c r="F33" i="132" s="1"/>
  <c r="K45" i="76"/>
  <c r="I45" i="76"/>
  <c r="I33" i="131" s="1"/>
  <c r="F45" i="76"/>
  <c r="F33" i="131" s="1"/>
  <c r="K44" i="76"/>
  <c r="I44" i="76"/>
  <c r="I33" i="130" s="1"/>
  <c r="F44" i="76"/>
  <c r="F33" i="130" s="1"/>
  <c r="K43" i="76"/>
  <c r="I43" i="76"/>
  <c r="I33" i="129" s="1"/>
  <c r="F43" i="76"/>
  <c r="F33" i="129" s="1"/>
  <c r="K42" i="76"/>
  <c r="I42" i="76"/>
  <c r="I33" i="128" s="1"/>
  <c r="F42" i="76"/>
  <c r="F33" i="128" s="1"/>
  <c r="K41" i="76"/>
  <c r="I41" i="76"/>
  <c r="I33" i="127" s="1"/>
  <c r="F41" i="76"/>
  <c r="F33" i="127" s="1"/>
  <c r="K40" i="76"/>
  <c r="I40" i="76"/>
  <c r="I33" i="126" s="1"/>
  <c r="F40" i="76"/>
  <c r="F33" i="126" s="1"/>
  <c r="K39" i="76"/>
  <c r="I39" i="76"/>
  <c r="I33" i="125" s="1"/>
  <c r="F39" i="76"/>
  <c r="F33" i="125" s="1"/>
  <c r="K38" i="76"/>
  <c r="I38" i="76"/>
  <c r="I33" i="124" s="1"/>
  <c r="F38" i="76"/>
  <c r="F33" i="124" s="1"/>
  <c r="K37" i="76"/>
  <c r="I37" i="76"/>
  <c r="I33" i="123" s="1"/>
  <c r="F37" i="76"/>
  <c r="F33" i="123" s="1"/>
  <c r="K36" i="76"/>
  <c r="I36" i="76"/>
  <c r="I33" i="122" s="1"/>
  <c r="F36" i="76"/>
  <c r="F33" i="122" s="1"/>
  <c r="K35" i="76"/>
  <c r="I35" i="76"/>
  <c r="I33" i="121" s="1"/>
  <c r="F35" i="76"/>
  <c r="K33" i="76"/>
  <c r="I33" i="76"/>
  <c r="F33" i="76"/>
  <c r="F33" i="119" s="1"/>
  <c r="K32" i="76"/>
  <c r="I32" i="76"/>
  <c r="F32" i="76"/>
  <c r="F33" i="118" s="1"/>
  <c r="K31" i="76"/>
  <c r="I31" i="76"/>
  <c r="F31" i="76"/>
  <c r="F33" i="117" s="1"/>
  <c r="K30" i="76"/>
  <c r="I30" i="76"/>
  <c r="F30" i="76"/>
  <c r="F33" i="116" s="1"/>
  <c r="K29" i="76"/>
  <c r="I29" i="76"/>
  <c r="F29" i="76"/>
  <c r="F33" i="115" s="1"/>
  <c r="K28" i="76"/>
  <c r="I28" i="76"/>
  <c r="F28" i="76"/>
  <c r="F33" i="114" s="1"/>
  <c r="K27" i="76"/>
  <c r="I27" i="76"/>
  <c r="F27" i="76"/>
  <c r="F33" i="113" s="1"/>
  <c r="K26" i="76"/>
  <c r="I26" i="76"/>
  <c r="F26" i="76"/>
  <c r="F33" i="112" s="1"/>
  <c r="K25" i="76"/>
  <c r="I25" i="76"/>
  <c r="F25" i="76"/>
  <c r="F33" i="111" s="1"/>
  <c r="K24" i="76"/>
  <c r="I24" i="76"/>
  <c r="F24" i="76"/>
  <c r="F33" i="110" s="1"/>
  <c r="K23" i="76"/>
  <c r="I23" i="76"/>
  <c r="F23" i="76"/>
  <c r="F33" i="109" s="1"/>
  <c r="K22" i="76"/>
  <c r="I22" i="76"/>
  <c r="F22" i="76"/>
  <c r="F33" i="108" s="1"/>
  <c r="K21" i="76"/>
  <c r="I21" i="76"/>
  <c r="F21" i="76"/>
  <c r="F33" i="107" s="1"/>
  <c r="K20" i="76"/>
  <c r="I20" i="76"/>
  <c r="F20" i="76"/>
  <c r="F33" i="106" s="1"/>
  <c r="K19" i="76"/>
  <c r="I19" i="76"/>
  <c r="F19" i="76"/>
  <c r="F33" i="105" s="1"/>
  <c r="K18" i="76"/>
  <c r="I18" i="76"/>
  <c r="F18" i="76"/>
  <c r="F33" i="104" s="1"/>
  <c r="K17" i="76"/>
  <c r="I17" i="76"/>
  <c r="F17" i="76"/>
  <c r="F33" i="103" s="1"/>
  <c r="K16" i="76"/>
  <c r="I16" i="76"/>
  <c r="F16" i="76"/>
  <c r="F33" i="102" s="1"/>
  <c r="K15" i="76"/>
  <c r="I15" i="76"/>
  <c r="F15" i="76"/>
  <c r="F33" i="101" s="1"/>
  <c r="K14" i="76"/>
  <c r="I14" i="76"/>
  <c r="F14" i="76"/>
  <c r="F33" i="100" s="1"/>
  <c r="K13" i="76"/>
  <c r="I13" i="76"/>
  <c r="F13" i="76"/>
  <c r="F33" i="99" s="1"/>
  <c r="K12" i="76"/>
  <c r="I12" i="76"/>
  <c r="F12" i="76"/>
  <c r="F33" i="98" s="1"/>
  <c r="K11" i="76"/>
  <c r="I11" i="76"/>
  <c r="F11" i="76"/>
  <c r="F33" i="97" s="1"/>
  <c r="H47" i="75"/>
  <c r="G47" i="75"/>
  <c r="E47" i="75"/>
  <c r="D47" i="75"/>
  <c r="C47" i="75"/>
  <c r="K34" i="75"/>
  <c r="I34" i="75"/>
  <c r="I32" i="120" s="1"/>
  <c r="F34" i="75"/>
  <c r="F32" i="120" s="1"/>
  <c r="K46" i="75"/>
  <c r="I46" i="75"/>
  <c r="I32" i="132" s="1"/>
  <c r="F46" i="75"/>
  <c r="F32" i="132" s="1"/>
  <c r="K45" i="75"/>
  <c r="I45" i="75"/>
  <c r="I32" i="131" s="1"/>
  <c r="F45" i="75"/>
  <c r="F32" i="131" s="1"/>
  <c r="K44" i="75"/>
  <c r="I44" i="75"/>
  <c r="I32" i="130" s="1"/>
  <c r="F44" i="75"/>
  <c r="F32" i="130" s="1"/>
  <c r="K43" i="75"/>
  <c r="I43" i="75"/>
  <c r="F43" i="75"/>
  <c r="F32" i="129" s="1"/>
  <c r="K42" i="75"/>
  <c r="I42" i="75"/>
  <c r="I32" i="128" s="1"/>
  <c r="F42" i="75"/>
  <c r="F32" i="128" s="1"/>
  <c r="K41" i="75"/>
  <c r="I41" i="75"/>
  <c r="I32" i="127" s="1"/>
  <c r="F41" i="75"/>
  <c r="F32" i="127" s="1"/>
  <c r="K40" i="75"/>
  <c r="I40" i="75"/>
  <c r="I32" i="126" s="1"/>
  <c r="F40" i="75"/>
  <c r="F32" i="126" s="1"/>
  <c r="K39" i="75"/>
  <c r="I39" i="75"/>
  <c r="F39" i="75"/>
  <c r="F32" i="125" s="1"/>
  <c r="K38" i="75"/>
  <c r="I38" i="75"/>
  <c r="I32" i="124" s="1"/>
  <c r="F38" i="75"/>
  <c r="F32" i="124" s="1"/>
  <c r="K37" i="75"/>
  <c r="I37" i="75"/>
  <c r="I32" i="123" s="1"/>
  <c r="F37" i="75"/>
  <c r="K36" i="75"/>
  <c r="I36" i="75"/>
  <c r="I32" i="122" s="1"/>
  <c r="F36" i="75"/>
  <c r="F32" i="122" s="1"/>
  <c r="K35" i="75"/>
  <c r="I35" i="75"/>
  <c r="F35" i="75"/>
  <c r="F32" i="121" s="1"/>
  <c r="K33" i="75"/>
  <c r="I33" i="75"/>
  <c r="F33" i="75"/>
  <c r="F32" i="119" s="1"/>
  <c r="K32" i="75"/>
  <c r="I32" i="75"/>
  <c r="F32" i="75"/>
  <c r="F32" i="118" s="1"/>
  <c r="K31" i="75"/>
  <c r="I31" i="75"/>
  <c r="F31" i="75"/>
  <c r="F32" i="117" s="1"/>
  <c r="K30" i="75"/>
  <c r="I30" i="75"/>
  <c r="F30" i="75"/>
  <c r="F32" i="116" s="1"/>
  <c r="K29" i="75"/>
  <c r="I29" i="75"/>
  <c r="F29" i="75"/>
  <c r="F32" i="115" s="1"/>
  <c r="K28" i="75"/>
  <c r="I28" i="75"/>
  <c r="F28" i="75"/>
  <c r="F32" i="114" s="1"/>
  <c r="K27" i="75"/>
  <c r="I27" i="75"/>
  <c r="F27" i="75"/>
  <c r="F32" i="113" s="1"/>
  <c r="K26" i="75"/>
  <c r="I26" i="75"/>
  <c r="F26" i="75"/>
  <c r="F32" i="112" s="1"/>
  <c r="K25" i="75"/>
  <c r="I25" i="75"/>
  <c r="F25" i="75"/>
  <c r="F32" i="111" s="1"/>
  <c r="K24" i="75"/>
  <c r="I24" i="75"/>
  <c r="F24" i="75"/>
  <c r="F32" i="110" s="1"/>
  <c r="K23" i="75"/>
  <c r="I23" i="75"/>
  <c r="F23" i="75"/>
  <c r="F32" i="109" s="1"/>
  <c r="K22" i="75"/>
  <c r="I22" i="75"/>
  <c r="F22" i="75"/>
  <c r="F32" i="108" s="1"/>
  <c r="K21" i="75"/>
  <c r="I21" i="75"/>
  <c r="F21" i="75"/>
  <c r="F32" i="107" s="1"/>
  <c r="K20" i="75"/>
  <c r="I20" i="75"/>
  <c r="F20" i="75"/>
  <c r="F32" i="106" s="1"/>
  <c r="K19" i="75"/>
  <c r="I19" i="75"/>
  <c r="F19" i="75"/>
  <c r="F32" i="105" s="1"/>
  <c r="K18" i="75"/>
  <c r="I18" i="75"/>
  <c r="F18" i="75"/>
  <c r="F32" i="104" s="1"/>
  <c r="K17" i="75"/>
  <c r="I17" i="75"/>
  <c r="F17" i="75"/>
  <c r="F32" i="103" s="1"/>
  <c r="K16" i="75"/>
  <c r="I16" i="75"/>
  <c r="F16" i="75"/>
  <c r="F32" i="102" s="1"/>
  <c r="K15" i="75"/>
  <c r="I15" i="75"/>
  <c r="F15" i="75"/>
  <c r="F32" i="101" s="1"/>
  <c r="K14" i="75"/>
  <c r="I14" i="75"/>
  <c r="F14" i="75"/>
  <c r="F32" i="100" s="1"/>
  <c r="J32" i="100" s="1"/>
  <c r="K13" i="75"/>
  <c r="I13" i="75"/>
  <c r="F13" i="75"/>
  <c r="F32" i="99" s="1"/>
  <c r="K12" i="75"/>
  <c r="I12" i="75"/>
  <c r="F12" i="75"/>
  <c r="F32" i="98" s="1"/>
  <c r="K11" i="75"/>
  <c r="I11" i="75"/>
  <c r="F11" i="75"/>
  <c r="F32" i="97" s="1"/>
  <c r="H47" i="74"/>
  <c r="G47" i="74"/>
  <c r="E47" i="74"/>
  <c r="D47" i="74"/>
  <c r="C47" i="74"/>
  <c r="K34" i="74"/>
  <c r="I34" i="74"/>
  <c r="I31" i="120" s="1"/>
  <c r="F34" i="74"/>
  <c r="F31" i="120" s="1"/>
  <c r="K46" i="74"/>
  <c r="I46" i="74"/>
  <c r="I31" i="132" s="1"/>
  <c r="F46" i="74"/>
  <c r="F31" i="132" s="1"/>
  <c r="K45" i="74"/>
  <c r="I45" i="74"/>
  <c r="F45" i="74"/>
  <c r="F31" i="131" s="1"/>
  <c r="K44" i="74"/>
  <c r="I44" i="74"/>
  <c r="I31" i="130" s="1"/>
  <c r="F44" i="74"/>
  <c r="F31" i="130" s="1"/>
  <c r="K43" i="74"/>
  <c r="I43" i="74"/>
  <c r="I31" i="129" s="1"/>
  <c r="F43" i="74"/>
  <c r="F31" i="129" s="1"/>
  <c r="K42" i="74"/>
  <c r="I42" i="74"/>
  <c r="I31" i="128" s="1"/>
  <c r="F42" i="74"/>
  <c r="F31" i="128" s="1"/>
  <c r="K41" i="74"/>
  <c r="I41" i="74"/>
  <c r="F41" i="74"/>
  <c r="F31" i="127" s="1"/>
  <c r="K40" i="74"/>
  <c r="I40" i="74"/>
  <c r="I31" i="126" s="1"/>
  <c r="F40" i="74"/>
  <c r="F31" i="126" s="1"/>
  <c r="K39" i="74"/>
  <c r="I39" i="74"/>
  <c r="I31" i="125" s="1"/>
  <c r="F39" i="74"/>
  <c r="F31" i="125" s="1"/>
  <c r="K38" i="74"/>
  <c r="I38" i="74"/>
  <c r="I31" i="124" s="1"/>
  <c r="F38" i="74"/>
  <c r="F31" i="124" s="1"/>
  <c r="K37" i="74"/>
  <c r="I37" i="74"/>
  <c r="F37" i="74"/>
  <c r="F31" i="123" s="1"/>
  <c r="K36" i="74"/>
  <c r="I36" i="74"/>
  <c r="I31" i="122" s="1"/>
  <c r="F36" i="74"/>
  <c r="F31" i="122" s="1"/>
  <c r="K35" i="74"/>
  <c r="I35" i="74"/>
  <c r="I31" i="121" s="1"/>
  <c r="F35" i="74"/>
  <c r="F31" i="121" s="1"/>
  <c r="K33" i="74"/>
  <c r="I33" i="74"/>
  <c r="F33" i="74"/>
  <c r="F31" i="119" s="1"/>
  <c r="K32" i="74"/>
  <c r="I32" i="74"/>
  <c r="F32" i="74"/>
  <c r="F31" i="118" s="1"/>
  <c r="K31" i="74"/>
  <c r="I31" i="74"/>
  <c r="F31" i="74"/>
  <c r="F31" i="117" s="1"/>
  <c r="K30" i="74"/>
  <c r="I30" i="74"/>
  <c r="F30" i="74"/>
  <c r="F31" i="116" s="1"/>
  <c r="J31" i="116" s="1"/>
  <c r="K29" i="74"/>
  <c r="I29" i="74"/>
  <c r="F29" i="74"/>
  <c r="F31" i="115" s="1"/>
  <c r="K28" i="74"/>
  <c r="I28" i="74"/>
  <c r="F28" i="74"/>
  <c r="F31" i="114" s="1"/>
  <c r="J31" i="114" s="1"/>
  <c r="K27" i="74"/>
  <c r="I27" i="74"/>
  <c r="F27" i="74"/>
  <c r="F31" i="113" s="1"/>
  <c r="K26" i="74"/>
  <c r="I26" i="74"/>
  <c r="F26" i="74"/>
  <c r="F31" i="112" s="1"/>
  <c r="K25" i="74"/>
  <c r="I25" i="74"/>
  <c r="F25" i="74"/>
  <c r="F31" i="111" s="1"/>
  <c r="K24" i="74"/>
  <c r="I24" i="74"/>
  <c r="F24" i="74"/>
  <c r="F31" i="110" s="1"/>
  <c r="K23" i="74"/>
  <c r="I23" i="74"/>
  <c r="F23" i="74"/>
  <c r="F31" i="109" s="1"/>
  <c r="K22" i="74"/>
  <c r="I22" i="74"/>
  <c r="F22" i="74"/>
  <c r="F31" i="108" s="1"/>
  <c r="J31" i="108" s="1"/>
  <c r="K21" i="74"/>
  <c r="I21" i="74"/>
  <c r="F21" i="74"/>
  <c r="F31" i="107" s="1"/>
  <c r="K20" i="74"/>
  <c r="I20" i="74"/>
  <c r="F20" i="74"/>
  <c r="F31" i="106" s="1"/>
  <c r="K19" i="74"/>
  <c r="I19" i="74"/>
  <c r="F19" i="74"/>
  <c r="F31" i="105" s="1"/>
  <c r="K18" i="74"/>
  <c r="I18" i="74"/>
  <c r="F18" i="74"/>
  <c r="F31" i="104" s="1"/>
  <c r="K17" i="74"/>
  <c r="I17" i="74"/>
  <c r="F17" i="74"/>
  <c r="F31" i="103" s="1"/>
  <c r="K16" i="74"/>
  <c r="I16" i="74"/>
  <c r="F16" i="74"/>
  <c r="F31" i="102" s="1"/>
  <c r="K15" i="74"/>
  <c r="I15" i="74"/>
  <c r="F15" i="74"/>
  <c r="F31" i="101" s="1"/>
  <c r="K14" i="74"/>
  <c r="I14" i="74"/>
  <c r="F14" i="74"/>
  <c r="F31" i="100" s="1"/>
  <c r="J31" i="100" s="1"/>
  <c r="K13" i="74"/>
  <c r="I13" i="74"/>
  <c r="F13" i="74"/>
  <c r="F31" i="99" s="1"/>
  <c r="K12" i="74"/>
  <c r="I12" i="74"/>
  <c r="F12" i="74"/>
  <c r="F31" i="98" s="1"/>
  <c r="K11" i="74"/>
  <c r="I11" i="74"/>
  <c r="F11" i="74"/>
  <c r="F31" i="97" s="1"/>
  <c r="H47" i="73"/>
  <c r="G47" i="73"/>
  <c r="E47" i="73"/>
  <c r="D47" i="73"/>
  <c r="C47" i="73"/>
  <c r="K34" i="73"/>
  <c r="I34" i="73"/>
  <c r="F34" i="73"/>
  <c r="F30" i="120" s="1"/>
  <c r="K46" i="73"/>
  <c r="I46" i="73"/>
  <c r="I30" i="132" s="1"/>
  <c r="F46" i="73"/>
  <c r="F30" i="132" s="1"/>
  <c r="K45" i="73"/>
  <c r="I45" i="73"/>
  <c r="I30" i="131" s="1"/>
  <c r="F45" i="73"/>
  <c r="F30" i="131" s="1"/>
  <c r="K44" i="73"/>
  <c r="I44" i="73"/>
  <c r="F44" i="73"/>
  <c r="F30" i="130" s="1"/>
  <c r="K43" i="73"/>
  <c r="I43" i="73"/>
  <c r="F43" i="73"/>
  <c r="F30" i="129" s="1"/>
  <c r="K42" i="73"/>
  <c r="I42" i="73"/>
  <c r="I30" i="128" s="1"/>
  <c r="F42" i="73"/>
  <c r="F30" i="128" s="1"/>
  <c r="K41" i="73"/>
  <c r="I41" i="73"/>
  <c r="I30" i="127" s="1"/>
  <c r="F41" i="73"/>
  <c r="F30" i="127" s="1"/>
  <c r="K40" i="73"/>
  <c r="I40" i="73"/>
  <c r="F40" i="73"/>
  <c r="F30" i="126" s="1"/>
  <c r="K39" i="73"/>
  <c r="I39" i="73"/>
  <c r="F39" i="73"/>
  <c r="F30" i="125" s="1"/>
  <c r="K38" i="73"/>
  <c r="I38" i="73"/>
  <c r="I30" i="124" s="1"/>
  <c r="F38" i="73"/>
  <c r="F30" i="124" s="1"/>
  <c r="K37" i="73"/>
  <c r="I37" i="73"/>
  <c r="I30" i="123" s="1"/>
  <c r="F37" i="73"/>
  <c r="F30" i="123" s="1"/>
  <c r="K36" i="73"/>
  <c r="I36" i="73"/>
  <c r="F36" i="73"/>
  <c r="F30" i="122" s="1"/>
  <c r="K35" i="73"/>
  <c r="I35" i="73"/>
  <c r="F35" i="73"/>
  <c r="K33" i="73"/>
  <c r="I33" i="73"/>
  <c r="F33" i="73"/>
  <c r="F30" i="119" s="1"/>
  <c r="K32" i="73"/>
  <c r="I32" i="73"/>
  <c r="F32" i="73"/>
  <c r="F30" i="118" s="1"/>
  <c r="K31" i="73"/>
  <c r="I31" i="73"/>
  <c r="F31" i="73"/>
  <c r="F30" i="117" s="1"/>
  <c r="J30" i="117" s="1"/>
  <c r="K30" i="73"/>
  <c r="I30" i="73"/>
  <c r="J30" i="73" s="1"/>
  <c r="F30" i="73"/>
  <c r="F30" i="116" s="1"/>
  <c r="K29" i="73"/>
  <c r="I29" i="73"/>
  <c r="F29" i="73"/>
  <c r="F30" i="115" s="1"/>
  <c r="K28" i="73"/>
  <c r="I28" i="73"/>
  <c r="F28" i="73"/>
  <c r="F30" i="114" s="1"/>
  <c r="K27" i="73"/>
  <c r="I27" i="73"/>
  <c r="F27" i="73"/>
  <c r="F30" i="113" s="1"/>
  <c r="K26" i="73"/>
  <c r="I26" i="73"/>
  <c r="J26" i="73" s="1"/>
  <c r="F26" i="73"/>
  <c r="F30" i="112" s="1"/>
  <c r="K25" i="73"/>
  <c r="I25" i="73"/>
  <c r="F25" i="73"/>
  <c r="F30" i="111" s="1"/>
  <c r="K24" i="73"/>
  <c r="I24" i="73"/>
  <c r="F24" i="73"/>
  <c r="F30" i="110" s="1"/>
  <c r="K23" i="73"/>
  <c r="I23" i="73"/>
  <c r="F23" i="73"/>
  <c r="F30" i="109" s="1"/>
  <c r="K22" i="73"/>
  <c r="I22" i="73"/>
  <c r="J22" i="73" s="1"/>
  <c r="F22" i="73"/>
  <c r="F30" i="108" s="1"/>
  <c r="J30" i="108" s="1"/>
  <c r="K21" i="73"/>
  <c r="I21" i="73"/>
  <c r="F21" i="73"/>
  <c r="F30" i="107" s="1"/>
  <c r="K20" i="73"/>
  <c r="I20" i="73"/>
  <c r="F20" i="73"/>
  <c r="F30" i="106" s="1"/>
  <c r="J30" i="106" s="1"/>
  <c r="K19" i="73"/>
  <c r="I19" i="73"/>
  <c r="F19" i="73"/>
  <c r="F30" i="105" s="1"/>
  <c r="K18" i="73"/>
  <c r="I18" i="73"/>
  <c r="J18" i="73" s="1"/>
  <c r="F18" i="73"/>
  <c r="F30" i="104" s="1"/>
  <c r="K17" i="73"/>
  <c r="I17" i="73"/>
  <c r="F17" i="73"/>
  <c r="F30" i="103" s="1"/>
  <c r="K16" i="73"/>
  <c r="I16" i="73"/>
  <c r="F16" i="73"/>
  <c r="F30" i="102" s="1"/>
  <c r="K15" i="73"/>
  <c r="I15" i="73"/>
  <c r="F15" i="73"/>
  <c r="F30" i="101" s="1"/>
  <c r="K14" i="73"/>
  <c r="I14" i="73"/>
  <c r="J14" i="73" s="1"/>
  <c r="F14" i="73"/>
  <c r="F30" i="100" s="1"/>
  <c r="K13" i="73"/>
  <c r="I13" i="73"/>
  <c r="F13" i="73"/>
  <c r="F30" i="99" s="1"/>
  <c r="K12" i="73"/>
  <c r="I12" i="73"/>
  <c r="F12" i="73"/>
  <c r="F30" i="98" s="1"/>
  <c r="K11" i="73"/>
  <c r="I11" i="73"/>
  <c r="F11" i="73"/>
  <c r="F30" i="97" s="1"/>
  <c r="H47" i="72"/>
  <c r="G47" i="72"/>
  <c r="E47" i="72"/>
  <c r="D47" i="72"/>
  <c r="C47" i="72"/>
  <c r="K34" i="72"/>
  <c r="I34" i="72"/>
  <c r="I29" i="120" s="1"/>
  <c r="F34" i="72"/>
  <c r="F29" i="120" s="1"/>
  <c r="K46" i="72"/>
  <c r="I46" i="72"/>
  <c r="I29" i="132" s="1"/>
  <c r="F46" i="72"/>
  <c r="F29" i="132" s="1"/>
  <c r="K45" i="72"/>
  <c r="I45" i="72"/>
  <c r="I29" i="131" s="1"/>
  <c r="F45" i="72"/>
  <c r="F29" i="131" s="1"/>
  <c r="K44" i="72"/>
  <c r="I44" i="72"/>
  <c r="I29" i="130" s="1"/>
  <c r="F44" i="72"/>
  <c r="F29" i="130" s="1"/>
  <c r="K43" i="72"/>
  <c r="I43" i="72"/>
  <c r="I29" i="129" s="1"/>
  <c r="F43" i="72"/>
  <c r="F29" i="129" s="1"/>
  <c r="K42" i="72"/>
  <c r="I42" i="72"/>
  <c r="I29" i="128" s="1"/>
  <c r="F42" i="72"/>
  <c r="F29" i="128" s="1"/>
  <c r="K41" i="72"/>
  <c r="I41" i="72"/>
  <c r="I29" i="127" s="1"/>
  <c r="F41" i="72"/>
  <c r="F29" i="127" s="1"/>
  <c r="K40" i="72"/>
  <c r="I40" i="72"/>
  <c r="I29" i="126" s="1"/>
  <c r="F40" i="72"/>
  <c r="F29" i="126" s="1"/>
  <c r="K39" i="72"/>
  <c r="I39" i="72"/>
  <c r="I29" i="125" s="1"/>
  <c r="F39" i="72"/>
  <c r="F29" i="125" s="1"/>
  <c r="K38" i="72"/>
  <c r="I38" i="72"/>
  <c r="I29" i="124" s="1"/>
  <c r="F38" i="72"/>
  <c r="F29" i="124" s="1"/>
  <c r="K37" i="72"/>
  <c r="I37" i="72"/>
  <c r="I29" i="123" s="1"/>
  <c r="F37" i="72"/>
  <c r="F29" i="123" s="1"/>
  <c r="K36" i="72"/>
  <c r="I36" i="72"/>
  <c r="I29" i="122" s="1"/>
  <c r="F36" i="72"/>
  <c r="F29" i="122" s="1"/>
  <c r="K35" i="72"/>
  <c r="I35" i="72"/>
  <c r="I29" i="121" s="1"/>
  <c r="F35" i="72"/>
  <c r="K33" i="72"/>
  <c r="I33" i="72"/>
  <c r="F33" i="72"/>
  <c r="F29" i="119" s="1"/>
  <c r="K32" i="72"/>
  <c r="I32" i="72"/>
  <c r="F32" i="72"/>
  <c r="F29" i="118" s="1"/>
  <c r="K31" i="72"/>
  <c r="I31" i="72"/>
  <c r="F31" i="72"/>
  <c r="F29" i="117" s="1"/>
  <c r="J29" i="117" s="1"/>
  <c r="K30" i="72"/>
  <c r="I30" i="72"/>
  <c r="F30" i="72"/>
  <c r="F29" i="116" s="1"/>
  <c r="K29" i="72"/>
  <c r="I29" i="72"/>
  <c r="F29" i="72"/>
  <c r="F29" i="115" s="1"/>
  <c r="K28" i="72"/>
  <c r="I28" i="72"/>
  <c r="F28" i="72"/>
  <c r="F29" i="114" s="1"/>
  <c r="K27" i="72"/>
  <c r="I27" i="72"/>
  <c r="F27" i="72"/>
  <c r="F29" i="113" s="1"/>
  <c r="K26" i="72"/>
  <c r="I26" i="72"/>
  <c r="F26" i="72"/>
  <c r="F29" i="112" s="1"/>
  <c r="K25" i="72"/>
  <c r="I25" i="72"/>
  <c r="F25" i="72"/>
  <c r="F29" i="111" s="1"/>
  <c r="K24" i="72"/>
  <c r="I24" i="72"/>
  <c r="F24" i="72"/>
  <c r="F29" i="110" s="1"/>
  <c r="J29" i="110" s="1"/>
  <c r="K23" i="72"/>
  <c r="I23" i="72"/>
  <c r="F23" i="72"/>
  <c r="F29" i="109" s="1"/>
  <c r="K22" i="72"/>
  <c r="I22" i="72"/>
  <c r="F22" i="72"/>
  <c r="F29" i="108" s="1"/>
  <c r="K21" i="72"/>
  <c r="I21" i="72"/>
  <c r="F21" i="72"/>
  <c r="F29" i="107" s="1"/>
  <c r="K20" i="72"/>
  <c r="I20" i="72"/>
  <c r="F20" i="72"/>
  <c r="F29" i="106" s="1"/>
  <c r="K19" i="72"/>
  <c r="I19" i="72"/>
  <c r="F19" i="72"/>
  <c r="F29" i="105" s="1"/>
  <c r="K18" i="72"/>
  <c r="I18" i="72"/>
  <c r="F18" i="72"/>
  <c r="F29" i="104" s="1"/>
  <c r="K17" i="72"/>
  <c r="I17" i="72"/>
  <c r="F17" i="72"/>
  <c r="F29" i="103" s="1"/>
  <c r="K16" i="72"/>
  <c r="I16" i="72"/>
  <c r="F16" i="72"/>
  <c r="F29" i="102" s="1"/>
  <c r="K15" i="72"/>
  <c r="I15" i="72"/>
  <c r="F15" i="72"/>
  <c r="F29" i="101" s="1"/>
  <c r="K14" i="72"/>
  <c r="I14" i="72"/>
  <c r="F14" i="72"/>
  <c r="F29" i="100" s="1"/>
  <c r="K13" i="72"/>
  <c r="I13" i="72"/>
  <c r="F13" i="72"/>
  <c r="F29" i="99" s="1"/>
  <c r="K12" i="72"/>
  <c r="I12" i="72"/>
  <c r="F12" i="72"/>
  <c r="F29" i="98" s="1"/>
  <c r="K11" i="72"/>
  <c r="I11" i="72"/>
  <c r="F11" i="72"/>
  <c r="F29" i="97" s="1"/>
  <c r="H47" i="71"/>
  <c r="G47" i="71"/>
  <c r="E47" i="71"/>
  <c r="D47" i="71"/>
  <c r="C47" i="71"/>
  <c r="K34" i="71"/>
  <c r="I34" i="71"/>
  <c r="I28" i="120" s="1"/>
  <c r="F34" i="71"/>
  <c r="F28" i="120" s="1"/>
  <c r="K46" i="71"/>
  <c r="I46" i="71"/>
  <c r="I28" i="132" s="1"/>
  <c r="F46" i="71"/>
  <c r="F28" i="132" s="1"/>
  <c r="K45" i="71"/>
  <c r="I45" i="71"/>
  <c r="I28" i="131" s="1"/>
  <c r="F45" i="71"/>
  <c r="F28" i="131" s="1"/>
  <c r="K44" i="71"/>
  <c r="I44" i="71"/>
  <c r="I28" i="130" s="1"/>
  <c r="F44" i="71"/>
  <c r="F28" i="130" s="1"/>
  <c r="K43" i="71"/>
  <c r="I43" i="71"/>
  <c r="I28" i="129" s="1"/>
  <c r="F43" i="71"/>
  <c r="F28" i="129" s="1"/>
  <c r="K42" i="71"/>
  <c r="I42" i="71"/>
  <c r="I28" i="128" s="1"/>
  <c r="F42" i="71"/>
  <c r="F28" i="128" s="1"/>
  <c r="K41" i="71"/>
  <c r="I41" i="71"/>
  <c r="I28" i="127" s="1"/>
  <c r="F41" i="71"/>
  <c r="F28" i="127" s="1"/>
  <c r="K40" i="71"/>
  <c r="I40" i="71"/>
  <c r="I28" i="126" s="1"/>
  <c r="F40" i="71"/>
  <c r="F28" i="126" s="1"/>
  <c r="K39" i="71"/>
  <c r="I39" i="71"/>
  <c r="I28" i="125" s="1"/>
  <c r="F39" i="71"/>
  <c r="F28" i="125" s="1"/>
  <c r="K38" i="71"/>
  <c r="I38" i="71"/>
  <c r="I28" i="124" s="1"/>
  <c r="F38" i="71"/>
  <c r="F28" i="124" s="1"/>
  <c r="K37" i="71"/>
  <c r="I37" i="71"/>
  <c r="I28" i="123" s="1"/>
  <c r="F37" i="71"/>
  <c r="K36" i="71"/>
  <c r="I36" i="71"/>
  <c r="I28" i="122" s="1"/>
  <c r="F36" i="71"/>
  <c r="F28" i="122" s="1"/>
  <c r="K35" i="71"/>
  <c r="I35" i="71"/>
  <c r="I28" i="121" s="1"/>
  <c r="F35" i="71"/>
  <c r="F28" i="121" s="1"/>
  <c r="K33" i="71"/>
  <c r="I33" i="71"/>
  <c r="F33" i="71"/>
  <c r="F28" i="119" s="1"/>
  <c r="K32" i="71"/>
  <c r="I32" i="71"/>
  <c r="F32" i="71"/>
  <c r="F28" i="118" s="1"/>
  <c r="K31" i="71"/>
  <c r="I31" i="71"/>
  <c r="F31" i="71"/>
  <c r="F28" i="117" s="1"/>
  <c r="K30" i="71"/>
  <c r="I30" i="71"/>
  <c r="F30" i="71"/>
  <c r="F28" i="116" s="1"/>
  <c r="J28" i="116" s="1"/>
  <c r="K29" i="71"/>
  <c r="I29" i="71"/>
  <c r="F29" i="71"/>
  <c r="F28" i="115" s="1"/>
  <c r="K28" i="71"/>
  <c r="I28" i="71"/>
  <c r="F28" i="71"/>
  <c r="F28" i="114" s="1"/>
  <c r="K27" i="71"/>
  <c r="I27" i="71"/>
  <c r="F27" i="71"/>
  <c r="F28" i="113" s="1"/>
  <c r="K26" i="71"/>
  <c r="I26" i="71"/>
  <c r="F26" i="71"/>
  <c r="F28" i="112" s="1"/>
  <c r="K25" i="71"/>
  <c r="I25" i="71"/>
  <c r="F25" i="71"/>
  <c r="F28" i="111" s="1"/>
  <c r="K24" i="71"/>
  <c r="I24" i="71"/>
  <c r="F24" i="71"/>
  <c r="F28" i="110" s="1"/>
  <c r="K23" i="71"/>
  <c r="I23" i="71"/>
  <c r="F23" i="71"/>
  <c r="F28" i="109" s="1"/>
  <c r="K22" i="71"/>
  <c r="I22" i="71"/>
  <c r="F22" i="71"/>
  <c r="F28" i="108" s="1"/>
  <c r="J28" i="108" s="1"/>
  <c r="K21" i="71"/>
  <c r="I21" i="71"/>
  <c r="F21" i="71"/>
  <c r="F28" i="107" s="1"/>
  <c r="K20" i="71"/>
  <c r="I20" i="71"/>
  <c r="F20" i="71"/>
  <c r="F28" i="106" s="1"/>
  <c r="K19" i="71"/>
  <c r="I19" i="71"/>
  <c r="F19" i="71"/>
  <c r="F28" i="105" s="1"/>
  <c r="K18" i="71"/>
  <c r="I18" i="71"/>
  <c r="F18" i="71"/>
  <c r="F28" i="104" s="1"/>
  <c r="K17" i="71"/>
  <c r="I17" i="71"/>
  <c r="F17" i="71"/>
  <c r="F28" i="103" s="1"/>
  <c r="K16" i="71"/>
  <c r="I16" i="71"/>
  <c r="F16" i="71"/>
  <c r="F28" i="102" s="1"/>
  <c r="K15" i="71"/>
  <c r="I15" i="71"/>
  <c r="F15" i="71"/>
  <c r="F28" i="101" s="1"/>
  <c r="K14" i="71"/>
  <c r="I14" i="71"/>
  <c r="F14" i="71"/>
  <c r="F28" i="100" s="1"/>
  <c r="J28" i="100" s="1"/>
  <c r="K13" i="71"/>
  <c r="I13" i="71"/>
  <c r="F13" i="71"/>
  <c r="F28" i="99" s="1"/>
  <c r="K12" i="71"/>
  <c r="I12" i="71"/>
  <c r="F12" i="71"/>
  <c r="F28" i="98" s="1"/>
  <c r="K11" i="71"/>
  <c r="I11" i="71"/>
  <c r="F11" i="71"/>
  <c r="F28" i="97" s="1"/>
  <c r="H47" i="70"/>
  <c r="G47" i="70"/>
  <c r="E47" i="70"/>
  <c r="D47" i="70"/>
  <c r="C47" i="70"/>
  <c r="K34" i="70"/>
  <c r="I34" i="70"/>
  <c r="I27" i="120" s="1"/>
  <c r="F34" i="70"/>
  <c r="F27" i="120" s="1"/>
  <c r="K46" i="70"/>
  <c r="I46" i="70"/>
  <c r="I27" i="132" s="1"/>
  <c r="F46" i="70"/>
  <c r="F27" i="132" s="1"/>
  <c r="K45" i="70"/>
  <c r="I45" i="70"/>
  <c r="I27" i="131" s="1"/>
  <c r="F45" i="70"/>
  <c r="F27" i="131" s="1"/>
  <c r="K44" i="70"/>
  <c r="I44" i="70"/>
  <c r="I27" i="130" s="1"/>
  <c r="F44" i="70"/>
  <c r="F27" i="130" s="1"/>
  <c r="K43" i="70"/>
  <c r="I43" i="70"/>
  <c r="I27" i="129" s="1"/>
  <c r="F43" i="70"/>
  <c r="F27" i="129" s="1"/>
  <c r="K42" i="70"/>
  <c r="I42" i="70"/>
  <c r="I27" i="128" s="1"/>
  <c r="F42" i="70"/>
  <c r="F27" i="128" s="1"/>
  <c r="K41" i="70"/>
  <c r="I41" i="70"/>
  <c r="I27" i="127" s="1"/>
  <c r="F41" i="70"/>
  <c r="F27" i="127" s="1"/>
  <c r="K40" i="70"/>
  <c r="I40" i="70"/>
  <c r="I27" i="126" s="1"/>
  <c r="F40" i="70"/>
  <c r="F27" i="126" s="1"/>
  <c r="K39" i="70"/>
  <c r="I39" i="70"/>
  <c r="I27" i="125" s="1"/>
  <c r="F39" i="70"/>
  <c r="K38" i="70"/>
  <c r="I38" i="70"/>
  <c r="I27" i="124" s="1"/>
  <c r="F38" i="70"/>
  <c r="F27" i="124" s="1"/>
  <c r="K37" i="70"/>
  <c r="I37" i="70"/>
  <c r="I27" i="123" s="1"/>
  <c r="F37" i="70"/>
  <c r="F27" i="123" s="1"/>
  <c r="K36" i="70"/>
  <c r="I36" i="70"/>
  <c r="I27" i="122" s="1"/>
  <c r="F36" i="70"/>
  <c r="F27" i="122" s="1"/>
  <c r="K35" i="70"/>
  <c r="I35" i="70"/>
  <c r="I27" i="121" s="1"/>
  <c r="F35" i="70"/>
  <c r="K33" i="70"/>
  <c r="I33" i="70"/>
  <c r="F33" i="70"/>
  <c r="F27" i="119" s="1"/>
  <c r="K32" i="70"/>
  <c r="I32" i="70"/>
  <c r="F32" i="70"/>
  <c r="F27" i="118" s="1"/>
  <c r="K31" i="70"/>
  <c r="I31" i="70"/>
  <c r="F31" i="70"/>
  <c r="F27" i="117" s="1"/>
  <c r="K30" i="70"/>
  <c r="I30" i="70"/>
  <c r="F30" i="70"/>
  <c r="F27" i="116" s="1"/>
  <c r="J27" i="116" s="1"/>
  <c r="K29" i="70"/>
  <c r="I29" i="70"/>
  <c r="F29" i="70"/>
  <c r="F27" i="115" s="1"/>
  <c r="K28" i="70"/>
  <c r="I28" i="70"/>
  <c r="F28" i="70"/>
  <c r="F27" i="114" s="1"/>
  <c r="K27" i="70"/>
  <c r="I27" i="70"/>
  <c r="F27" i="70"/>
  <c r="F27" i="113" s="1"/>
  <c r="K26" i="70"/>
  <c r="I26" i="70"/>
  <c r="F26" i="70"/>
  <c r="F27" i="112" s="1"/>
  <c r="K25" i="70"/>
  <c r="I25" i="70"/>
  <c r="F25" i="70"/>
  <c r="F27" i="111" s="1"/>
  <c r="K24" i="70"/>
  <c r="I24" i="70"/>
  <c r="F24" i="70"/>
  <c r="F27" i="110" s="1"/>
  <c r="K23" i="70"/>
  <c r="I23" i="70"/>
  <c r="F23" i="70"/>
  <c r="F27" i="109" s="1"/>
  <c r="K22" i="70"/>
  <c r="I22" i="70"/>
  <c r="F22" i="70"/>
  <c r="F27" i="108" s="1"/>
  <c r="J27" i="108" s="1"/>
  <c r="K21" i="70"/>
  <c r="I21" i="70"/>
  <c r="F21" i="70"/>
  <c r="F27" i="107" s="1"/>
  <c r="K20" i="70"/>
  <c r="I20" i="70"/>
  <c r="F20" i="70"/>
  <c r="F27" i="106" s="1"/>
  <c r="K19" i="70"/>
  <c r="I19" i="70"/>
  <c r="F19" i="70"/>
  <c r="F27" i="105" s="1"/>
  <c r="K18" i="70"/>
  <c r="I18" i="70"/>
  <c r="F18" i="70"/>
  <c r="F27" i="104" s="1"/>
  <c r="K17" i="70"/>
  <c r="I17" i="70"/>
  <c r="F17" i="70"/>
  <c r="F27" i="103" s="1"/>
  <c r="K16" i="70"/>
  <c r="I16" i="70"/>
  <c r="F16" i="70"/>
  <c r="F27" i="102" s="1"/>
  <c r="K15" i="70"/>
  <c r="I15" i="70"/>
  <c r="F15" i="70"/>
  <c r="F27" i="101" s="1"/>
  <c r="K14" i="70"/>
  <c r="I14" i="70"/>
  <c r="F14" i="70"/>
  <c r="F27" i="100" s="1"/>
  <c r="K13" i="70"/>
  <c r="I13" i="70"/>
  <c r="F13" i="70"/>
  <c r="F27" i="99" s="1"/>
  <c r="K12" i="70"/>
  <c r="I12" i="70"/>
  <c r="F12" i="70"/>
  <c r="F27" i="98" s="1"/>
  <c r="K11" i="70"/>
  <c r="I11" i="70"/>
  <c r="I47" i="70" s="1"/>
  <c r="F11" i="70"/>
  <c r="F27" i="97" s="1"/>
  <c r="H47" i="69"/>
  <c r="G47" i="69"/>
  <c r="E47" i="69"/>
  <c r="D47" i="69"/>
  <c r="C47" i="69"/>
  <c r="K34" i="69"/>
  <c r="I34" i="69"/>
  <c r="I26" i="120" s="1"/>
  <c r="F34" i="69"/>
  <c r="F26" i="120" s="1"/>
  <c r="K46" i="69"/>
  <c r="I46" i="69"/>
  <c r="F46" i="69"/>
  <c r="F26" i="132" s="1"/>
  <c r="K45" i="69"/>
  <c r="I45" i="69"/>
  <c r="I26" i="131" s="1"/>
  <c r="F45" i="69"/>
  <c r="F26" i="131" s="1"/>
  <c r="K44" i="69"/>
  <c r="I44" i="69"/>
  <c r="I26" i="130" s="1"/>
  <c r="F44" i="69"/>
  <c r="F26" i="130" s="1"/>
  <c r="K43" i="69"/>
  <c r="I43" i="69"/>
  <c r="I26" i="129" s="1"/>
  <c r="F43" i="69"/>
  <c r="F26" i="129" s="1"/>
  <c r="K42" i="69"/>
  <c r="I42" i="69"/>
  <c r="F42" i="69"/>
  <c r="F26" i="128" s="1"/>
  <c r="K41" i="69"/>
  <c r="I41" i="69"/>
  <c r="I26" i="127" s="1"/>
  <c r="F41" i="69"/>
  <c r="F26" i="127" s="1"/>
  <c r="K40" i="69"/>
  <c r="I40" i="69"/>
  <c r="I26" i="126" s="1"/>
  <c r="F40" i="69"/>
  <c r="F26" i="126" s="1"/>
  <c r="K39" i="69"/>
  <c r="I39" i="69"/>
  <c r="I26" i="125" s="1"/>
  <c r="F39" i="69"/>
  <c r="F26" i="125" s="1"/>
  <c r="K38" i="69"/>
  <c r="I38" i="69"/>
  <c r="F38" i="69"/>
  <c r="F26" i="124" s="1"/>
  <c r="K37" i="69"/>
  <c r="I37" i="69"/>
  <c r="I26" i="123" s="1"/>
  <c r="F37" i="69"/>
  <c r="F26" i="123" s="1"/>
  <c r="K36" i="69"/>
  <c r="I36" i="69"/>
  <c r="I26" i="122" s="1"/>
  <c r="F36" i="69"/>
  <c r="F26" i="122" s="1"/>
  <c r="K35" i="69"/>
  <c r="I35" i="69"/>
  <c r="I26" i="121" s="1"/>
  <c r="F35" i="69"/>
  <c r="K33" i="69"/>
  <c r="I33" i="69"/>
  <c r="F33" i="69"/>
  <c r="F26" i="119" s="1"/>
  <c r="K32" i="69"/>
  <c r="I32" i="69"/>
  <c r="F32" i="69"/>
  <c r="F26" i="118" s="1"/>
  <c r="K31" i="69"/>
  <c r="I31" i="69"/>
  <c r="F31" i="69"/>
  <c r="F26" i="117" s="1"/>
  <c r="K30" i="69"/>
  <c r="I30" i="69"/>
  <c r="F30" i="69"/>
  <c r="F26" i="116" s="1"/>
  <c r="K29" i="69"/>
  <c r="I29" i="69"/>
  <c r="F29" i="69"/>
  <c r="F26" i="115" s="1"/>
  <c r="K28" i="69"/>
  <c r="I28" i="69"/>
  <c r="F28" i="69"/>
  <c r="F26" i="114" s="1"/>
  <c r="K27" i="69"/>
  <c r="I27" i="69"/>
  <c r="F27" i="69"/>
  <c r="F26" i="113" s="1"/>
  <c r="K26" i="69"/>
  <c r="I26" i="69"/>
  <c r="F26" i="69"/>
  <c r="F26" i="112" s="1"/>
  <c r="K25" i="69"/>
  <c r="I25" i="69"/>
  <c r="F25" i="69"/>
  <c r="F26" i="111" s="1"/>
  <c r="K24" i="69"/>
  <c r="I24" i="69"/>
  <c r="F24" i="69"/>
  <c r="F26" i="110" s="1"/>
  <c r="K23" i="69"/>
  <c r="I23" i="69"/>
  <c r="F23" i="69"/>
  <c r="F26" i="109" s="1"/>
  <c r="K22" i="69"/>
  <c r="I22" i="69"/>
  <c r="F22" i="69"/>
  <c r="F26" i="108" s="1"/>
  <c r="K21" i="69"/>
  <c r="I21" i="69"/>
  <c r="F21" i="69"/>
  <c r="F26" i="107" s="1"/>
  <c r="K20" i="69"/>
  <c r="I20" i="69"/>
  <c r="F20" i="69"/>
  <c r="F26" i="106" s="1"/>
  <c r="J26" i="106" s="1"/>
  <c r="K19" i="69"/>
  <c r="I19" i="69"/>
  <c r="F19" i="69"/>
  <c r="F26" i="105" s="1"/>
  <c r="K18" i="69"/>
  <c r="I18" i="69"/>
  <c r="F18" i="69"/>
  <c r="F26" i="104" s="1"/>
  <c r="K17" i="69"/>
  <c r="I17" i="69"/>
  <c r="F17" i="69"/>
  <c r="F26" i="103" s="1"/>
  <c r="K16" i="69"/>
  <c r="I16" i="69"/>
  <c r="F16" i="69"/>
  <c r="F26" i="102" s="1"/>
  <c r="K15" i="69"/>
  <c r="I15" i="69"/>
  <c r="F15" i="69"/>
  <c r="F26" i="101" s="1"/>
  <c r="K14" i="69"/>
  <c r="I14" i="69"/>
  <c r="F14" i="69"/>
  <c r="F26" i="100" s="1"/>
  <c r="K13" i="69"/>
  <c r="I13" i="69"/>
  <c r="F13" i="69"/>
  <c r="F26" i="99" s="1"/>
  <c r="K12" i="69"/>
  <c r="I12" i="69"/>
  <c r="F12" i="69"/>
  <c r="F26" i="98" s="1"/>
  <c r="K11" i="69"/>
  <c r="I11" i="69"/>
  <c r="F11" i="69"/>
  <c r="F26" i="97" s="1"/>
  <c r="H47" i="68"/>
  <c r="G47" i="68"/>
  <c r="E47" i="68"/>
  <c r="D47" i="68"/>
  <c r="C47" i="68"/>
  <c r="K34" i="68"/>
  <c r="I34" i="68"/>
  <c r="I25" i="120" s="1"/>
  <c r="F34" i="68"/>
  <c r="F25" i="120" s="1"/>
  <c r="K46" i="68"/>
  <c r="I46" i="68"/>
  <c r="I25" i="132" s="1"/>
  <c r="F46" i="68"/>
  <c r="F25" i="132" s="1"/>
  <c r="K45" i="68"/>
  <c r="I45" i="68"/>
  <c r="I25" i="131" s="1"/>
  <c r="F45" i="68"/>
  <c r="F25" i="131" s="1"/>
  <c r="K44" i="68"/>
  <c r="I44" i="68"/>
  <c r="I25" i="130" s="1"/>
  <c r="F44" i="68"/>
  <c r="F25" i="130" s="1"/>
  <c r="K43" i="68"/>
  <c r="I43" i="68"/>
  <c r="I25" i="129" s="1"/>
  <c r="F43" i="68"/>
  <c r="F25" i="129" s="1"/>
  <c r="K42" i="68"/>
  <c r="I42" i="68"/>
  <c r="I25" i="128" s="1"/>
  <c r="F42" i="68"/>
  <c r="F25" i="128" s="1"/>
  <c r="K41" i="68"/>
  <c r="I41" i="68"/>
  <c r="I25" i="127" s="1"/>
  <c r="F41" i="68"/>
  <c r="F25" i="127" s="1"/>
  <c r="K40" i="68"/>
  <c r="I40" i="68"/>
  <c r="I25" i="126" s="1"/>
  <c r="F40" i="68"/>
  <c r="K39" i="68"/>
  <c r="I39" i="68"/>
  <c r="I25" i="125" s="1"/>
  <c r="F39" i="68"/>
  <c r="F25" i="125" s="1"/>
  <c r="K38" i="68"/>
  <c r="I38" i="68"/>
  <c r="I25" i="124" s="1"/>
  <c r="F38" i="68"/>
  <c r="F25" i="124" s="1"/>
  <c r="K37" i="68"/>
  <c r="I37" i="68"/>
  <c r="I25" i="123" s="1"/>
  <c r="F37" i="68"/>
  <c r="F25" i="123" s="1"/>
  <c r="K36" i="68"/>
  <c r="I36" i="68"/>
  <c r="I25" i="122" s="1"/>
  <c r="F36" i="68"/>
  <c r="F25" i="122" s="1"/>
  <c r="K35" i="68"/>
  <c r="I35" i="68"/>
  <c r="I25" i="121" s="1"/>
  <c r="F35" i="68"/>
  <c r="K33" i="68"/>
  <c r="I33" i="68"/>
  <c r="F33" i="68"/>
  <c r="F25" i="119" s="1"/>
  <c r="K32" i="68"/>
  <c r="I32" i="68"/>
  <c r="F32" i="68"/>
  <c r="F25" i="118" s="1"/>
  <c r="K31" i="68"/>
  <c r="I31" i="68"/>
  <c r="F31" i="68"/>
  <c r="F25" i="117" s="1"/>
  <c r="K30" i="68"/>
  <c r="I30" i="68"/>
  <c r="F30" i="68"/>
  <c r="F25" i="116" s="1"/>
  <c r="K29" i="68"/>
  <c r="I29" i="68"/>
  <c r="F29" i="68"/>
  <c r="F25" i="115" s="1"/>
  <c r="K28" i="68"/>
  <c r="I28" i="68"/>
  <c r="F28" i="68"/>
  <c r="F25" i="114" s="1"/>
  <c r="K27" i="68"/>
  <c r="I27" i="68"/>
  <c r="F27" i="68"/>
  <c r="F25" i="113" s="1"/>
  <c r="K26" i="68"/>
  <c r="I26" i="68"/>
  <c r="F26" i="68"/>
  <c r="F25" i="112" s="1"/>
  <c r="K25" i="68"/>
  <c r="I25" i="68"/>
  <c r="F25" i="68"/>
  <c r="F25" i="111" s="1"/>
  <c r="K24" i="68"/>
  <c r="I24" i="68"/>
  <c r="F24" i="68"/>
  <c r="F25" i="110" s="1"/>
  <c r="K23" i="68"/>
  <c r="I23" i="68"/>
  <c r="F23" i="68"/>
  <c r="F25" i="109" s="1"/>
  <c r="K22" i="68"/>
  <c r="I22" i="68"/>
  <c r="F22" i="68"/>
  <c r="F25" i="108" s="1"/>
  <c r="K21" i="68"/>
  <c r="I21" i="68"/>
  <c r="F21" i="68"/>
  <c r="F25" i="107" s="1"/>
  <c r="K20" i="68"/>
  <c r="I20" i="68"/>
  <c r="F20" i="68"/>
  <c r="F25" i="106" s="1"/>
  <c r="K19" i="68"/>
  <c r="I19" i="68"/>
  <c r="F19" i="68"/>
  <c r="F25" i="105" s="1"/>
  <c r="K18" i="68"/>
  <c r="I18" i="68"/>
  <c r="F18" i="68"/>
  <c r="F25" i="104" s="1"/>
  <c r="K17" i="68"/>
  <c r="I17" i="68"/>
  <c r="F17" i="68"/>
  <c r="F25" i="103" s="1"/>
  <c r="K16" i="68"/>
  <c r="I16" i="68"/>
  <c r="F16" i="68"/>
  <c r="F25" i="102" s="1"/>
  <c r="K15" i="68"/>
  <c r="I15" i="68"/>
  <c r="F15" i="68"/>
  <c r="F25" i="101" s="1"/>
  <c r="K14" i="68"/>
  <c r="I14" i="68"/>
  <c r="F14" i="68"/>
  <c r="F25" i="100" s="1"/>
  <c r="K13" i="68"/>
  <c r="I13" i="68"/>
  <c r="F13" i="68"/>
  <c r="F25" i="99" s="1"/>
  <c r="K12" i="68"/>
  <c r="I12" i="68"/>
  <c r="F12" i="68"/>
  <c r="F25" i="98" s="1"/>
  <c r="K11" i="68"/>
  <c r="I11" i="68"/>
  <c r="F11" i="68"/>
  <c r="F25" i="97" s="1"/>
  <c r="H47" i="67"/>
  <c r="G47" i="67"/>
  <c r="E47" i="67"/>
  <c r="D47" i="67"/>
  <c r="C47" i="67"/>
  <c r="K34" i="67"/>
  <c r="I34" i="67"/>
  <c r="I24" i="120" s="1"/>
  <c r="F34" i="67"/>
  <c r="F24" i="120" s="1"/>
  <c r="K46" i="67"/>
  <c r="I46" i="67"/>
  <c r="I24" i="132" s="1"/>
  <c r="F46" i="67"/>
  <c r="F24" i="132" s="1"/>
  <c r="K45" i="67"/>
  <c r="I45" i="67"/>
  <c r="I24" i="131" s="1"/>
  <c r="F45" i="67"/>
  <c r="F24" i="131" s="1"/>
  <c r="K44" i="67"/>
  <c r="I44" i="67"/>
  <c r="I24" i="130" s="1"/>
  <c r="F44" i="67"/>
  <c r="F24" i="130" s="1"/>
  <c r="K43" i="67"/>
  <c r="I43" i="67"/>
  <c r="I24" i="129" s="1"/>
  <c r="F43" i="67"/>
  <c r="F24" i="129" s="1"/>
  <c r="K42" i="67"/>
  <c r="I42" i="67"/>
  <c r="I24" i="128" s="1"/>
  <c r="F42" i="67"/>
  <c r="F24" i="128" s="1"/>
  <c r="K41" i="67"/>
  <c r="I41" i="67"/>
  <c r="I24" i="127" s="1"/>
  <c r="F41" i="67"/>
  <c r="F24" i="127" s="1"/>
  <c r="K40" i="67"/>
  <c r="I40" i="67"/>
  <c r="I24" i="126" s="1"/>
  <c r="F40" i="67"/>
  <c r="F24" i="126" s="1"/>
  <c r="K39" i="67"/>
  <c r="I39" i="67"/>
  <c r="I24" i="125" s="1"/>
  <c r="F39" i="67"/>
  <c r="F24" i="125" s="1"/>
  <c r="K38" i="67"/>
  <c r="I38" i="67"/>
  <c r="I24" i="124" s="1"/>
  <c r="F38" i="67"/>
  <c r="F24" i="124" s="1"/>
  <c r="K37" i="67"/>
  <c r="I37" i="67"/>
  <c r="I24" i="123" s="1"/>
  <c r="F37" i="67"/>
  <c r="K36" i="67"/>
  <c r="I36" i="67"/>
  <c r="I24" i="122" s="1"/>
  <c r="F36" i="67"/>
  <c r="F24" i="122" s="1"/>
  <c r="K35" i="67"/>
  <c r="I35" i="67"/>
  <c r="I24" i="121" s="1"/>
  <c r="F35" i="67"/>
  <c r="F24" i="121" s="1"/>
  <c r="K33" i="67"/>
  <c r="I33" i="67"/>
  <c r="F33" i="67"/>
  <c r="F24" i="119" s="1"/>
  <c r="K32" i="67"/>
  <c r="I32" i="67"/>
  <c r="F32" i="67"/>
  <c r="F24" i="118" s="1"/>
  <c r="K31" i="67"/>
  <c r="I31" i="67"/>
  <c r="F31" i="67"/>
  <c r="F24" i="117" s="1"/>
  <c r="K30" i="67"/>
  <c r="I30" i="67"/>
  <c r="F30" i="67"/>
  <c r="F24" i="116" s="1"/>
  <c r="K29" i="67"/>
  <c r="I29" i="67"/>
  <c r="F29" i="67"/>
  <c r="F24" i="115" s="1"/>
  <c r="K28" i="67"/>
  <c r="I28" i="67"/>
  <c r="F28" i="67"/>
  <c r="F24" i="114" s="1"/>
  <c r="K27" i="67"/>
  <c r="I27" i="67"/>
  <c r="F27" i="67"/>
  <c r="F24" i="113" s="1"/>
  <c r="K26" i="67"/>
  <c r="I26" i="67"/>
  <c r="F26" i="67"/>
  <c r="F24" i="112" s="1"/>
  <c r="K25" i="67"/>
  <c r="I25" i="67"/>
  <c r="F25" i="67"/>
  <c r="F24" i="111" s="1"/>
  <c r="K24" i="67"/>
  <c r="I24" i="67"/>
  <c r="F24" i="67"/>
  <c r="F24" i="110" s="1"/>
  <c r="K23" i="67"/>
  <c r="I23" i="67"/>
  <c r="F23" i="67"/>
  <c r="F24" i="109" s="1"/>
  <c r="K22" i="67"/>
  <c r="I22" i="67"/>
  <c r="F22" i="67"/>
  <c r="F24" i="108" s="1"/>
  <c r="J24" i="108" s="1"/>
  <c r="K21" i="67"/>
  <c r="I21" i="67"/>
  <c r="F21" i="67"/>
  <c r="F24" i="107" s="1"/>
  <c r="K20" i="67"/>
  <c r="I20" i="67"/>
  <c r="F20" i="67"/>
  <c r="F24" i="106" s="1"/>
  <c r="K19" i="67"/>
  <c r="I19" i="67"/>
  <c r="F19" i="67"/>
  <c r="F24" i="105" s="1"/>
  <c r="K18" i="67"/>
  <c r="I18" i="67"/>
  <c r="F18" i="67"/>
  <c r="F24" i="104" s="1"/>
  <c r="K17" i="67"/>
  <c r="I17" i="67"/>
  <c r="F17" i="67"/>
  <c r="F24" i="103" s="1"/>
  <c r="K16" i="67"/>
  <c r="I16" i="67"/>
  <c r="F16" i="67"/>
  <c r="F24" i="102" s="1"/>
  <c r="K15" i="67"/>
  <c r="I15" i="67"/>
  <c r="F15" i="67"/>
  <c r="F24" i="101" s="1"/>
  <c r="K14" i="67"/>
  <c r="I14" i="67"/>
  <c r="F14" i="67"/>
  <c r="F24" i="100" s="1"/>
  <c r="K13" i="67"/>
  <c r="I13" i="67"/>
  <c r="F13" i="67"/>
  <c r="F24" i="99" s="1"/>
  <c r="K12" i="67"/>
  <c r="I12" i="67"/>
  <c r="F12" i="67"/>
  <c r="F24" i="98" s="1"/>
  <c r="K11" i="67"/>
  <c r="I11" i="67"/>
  <c r="F11" i="67"/>
  <c r="F24" i="97" s="1"/>
  <c r="H47" i="66"/>
  <c r="G47" i="66"/>
  <c r="E47" i="66"/>
  <c r="D47" i="66"/>
  <c r="C47" i="66"/>
  <c r="K34" i="66"/>
  <c r="I34" i="66"/>
  <c r="I23" i="120" s="1"/>
  <c r="F34" i="66"/>
  <c r="F23" i="120" s="1"/>
  <c r="K46" i="66"/>
  <c r="I46" i="66"/>
  <c r="I23" i="132" s="1"/>
  <c r="F46" i="66"/>
  <c r="F23" i="132" s="1"/>
  <c r="K45" i="66"/>
  <c r="I45" i="66"/>
  <c r="I23" i="131" s="1"/>
  <c r="F45" i="66"/>
  <c r="F23" i="131" s="1"/>
  <c r="K44" i="66"/>
  <c r="I44" i="66"/>
  <c r="I23" i="130" s="1"/>
  <c r="F44" i="66"/>
  <c r="F23" i="130" s="1"/>
  <c r="K43" i="66"/>
  <c r="I43" i="66"/>
  <c r="I23" i="129" s="1"/>
  <c r="F43" i="66"/>
  <c r="F23" i="129" s="1"/>
  <c r="K42" i="66"/>
  <c r="I42" i="66"/>
  <c r="I23" i="128" s="1"/>
  <c r="F42" i="66"/>
  <c r="F23" i="128" s="1"/>
  <c r="K41" i="66"/>
  <c r="I41" i="66"/>
  <c r="I23" i="127" s="1"/>
  <c r="F41" i="66"/>
  <c r="F23" i="127" s="1"/>
  <c r="K40" i="66"/>
  <c r="I40" i="66"/>
  <c r="I23" i="126" s="1"/>
  <c r="F40" i="66"/>
  <c r="F23" i="126" s="1"/>
  <c r="K39" i="66"/>
  <c r="I39" i="66"/>
  <c r="I23" i="125" s="1"/>
  <c r="F39" i="66"/>
  <c r="F23" i="125" s="1"/>
  <c r="K38" i="66"/>
  <c r="I38" i="66"/>
  <c r="I23" i="124" s="1"/>
  <c r="F38" i="66"/>
  <c r="F23" i="124" s="1"/>
  <c r="K37" i="66"/>
  <c r="I37" i="66"/>
  <c r="I23" i="123" s="1"/>
  <c r="F37" i="66"/>
  <c r="F23" i="123" s="1"/>
  <c r="K36" i="66"/>
  <c r="I36" i="66"/>
  <c r="I23" i="122" s="1"/>
  <c r="F36" i="66"/>
  <c r="F23" i="122" s="1"/>
  <c r="K35" i="66"/>
  <c r="I35" i="66"/>
  <c r="I23" i="121" s="1"/>
  <c r="F35" i="66"/>
  <c r="K33" i="66"/>
  <c r="I33" i="66"/>
  <c r="F33" i="66"/>
  <c r="F23" i="119" s="1"/>
  <c r="K32" i="66"/>
  <c r="I32" i="66"/>
  <c r="F32" i="66"/>
  <c r="F23" i="118" s="1"/>
  <c r="K31" i="66"/>
  <c r="I31" i="66"/>
  <c r="F31" i="66"/>
  <c r="F23" i="117" s="1"/>
  <c r="K30" i="66"/>
  <c r="I30" i="66"/>
  <c r="F30" i="66"/>
  <c r="F23" i="116" s="1"/>
  <c r="J23" i="116" s="1"/>
  <c r="K29" i="66"/>
  <c r="I29" i="66"/>
  <c r="F29" i="66"/>
  <c r="F23" i="115" s="1"/>
  <c r="K28" i="66"/>
  <c r="I28" i="66"/>
  <c r="F28" i="66"/>
  <c r="F23" i="114" s="1"/>
  <c r="J23" i="114" s="1"/>
  <c r="K27" i="66"/>
  <c r="I27" i="66"/>
  <c r="F27" i="66"/>
  <c r="F23" i="113" s="1"/>
  <c r="K26" i="66"/>
  <c r="I26" i="66"/>
  <c r="F26" i="66"/>
  <c r="F23" i="112" s="1"/>
  <c r="K25" i="66"/>
  <c r="I25" i="66"/>
  <c r="F25" i="66"/>
  <c r="F23" i="111" s="1"/>
  <c r="K24" i="66"/>
  <c r="I24" i="66"/>
  <c r="F24" i="66"/>
  <c r="F23" i="110" s="1"/>
  <c r="K23" i="66"/>
  <c r="I23" i="66"/>
  <c r="F23" i="66"/>
  <c r="F23" i="109" s="1"/>
  <c r="K22" i="66"/>
  <c r="I22" i="66"/>
  <c r="F22" i="66"/>
  <c r="F23" i="108" s="1"/>
  <c r="K21" i="66"/>
  <c r="I21" i="66"/>
  <c r="F21" i="66"/>
  <c r="F23" i="107" s="1"/>
  <c r="K20" i="66"/>
  <c r="I20" i="66"/>
  <c r="F20" i="66"/>
  <c r="F23" i="106" s="1"/>
  <c r="K19" i="66"/>
  <c r="I19" i="66"/>
  <c r="F19" i="66"/>
  <c r="F23" i="105" s="1"/>
  <c r="K18" i="66"/>
  <c r="I18" i="66"/>
  <c r="F18" i="66"/>
  <c r="F23" i="104" s="1"/>
  <c r="K17" i="66"/>
  <c r="I17" i="66"/>
  <c r="F17" i="66"/>
  <c r="F23" i="103" s="1"/>
  <c r="K16" i="66"/>
  <c r="I16" i="66"/>
  <c r="F16" i="66"/>
  <c r="F23" i="102" s="1"/>
  <c r="K15" i="66"/>
  <c r="I15" i="66"/>
  <c r="F15" i="66"/>
  <c r="F23" i="101" s="1"/>
  <c r="K14" i="66"/>
  <c r="I14" i="66"/>
  <c r="F14" i="66"/>
  <c r="F23" i="100" s="1"/>
  <c r="K13" i="66"/>
  <c r="I13" i="66"/>
  <c r="F13" i="66"/>
  <c r="F23" i="99" s="1"/>
  <c r="K12" i="66"/>
  <c r="I12" i="66"/>
  <c r="F12" i="66"/>
  <c r="F23" i="98" s="1"/>
  <c r="K11" i="66"/>
  <c r="I11" i="66"/>
  <c r="F11" i="66"/>
  <c r="F23" i="97" s="1"/>
  <c r="H47" i="65"/>
  <c r="G47" i="65"/>
  <c r="E47" i="65"/>
  <c r="D47" i="65"/>
  <c r="C47" i="65"/>
  <c r="K34" i="65"/>
  <c r="I34" i="65"/>
  <c r="I22" i="120" s="1"/>
  <c r="F34" i="65"/>
  <c r="F22" i="120" s="1"/>
  <c r="K46" i="65"/>
  <c r="I46" i="65"/>
  <c r="I22" i="132" s="1"/>
  <c r="F46" i="65"/>
  <c r="F22" i="132" s="1"/>
  <c r="K45" i="65"/>
  <c r="I45" i="65"/>
  <c r="F45" i="65"/>
  <c r="F22" i="131" s="1"/>
  <c r="K44" i="65"/>
  <c r="I44" i="65"/>
  <c r="I22" i="130" s="1"/>
  <c r="F44" i="65"/>
  <c r="F22" i="130" s="1"/>
  <c r="K43" i="65"/>
  <c r="I43" i="65"/>
  <c r="I22" i="129" s="1"/>
  <c r="F43" i="65"/>
  <c r="F22" i="129" s="1"/>
  <c r="K42" i="65"/>
  <c r="I42" i="65"/>
  <c r="I22" i="128" s="1"/>
  <c r="F42" i="65"/>
  <c r="F22" i="128" s="1"/>
  <c r="K41" i="65"/>
  <c r="I41" i="65"/>
  <c r="F41" i="65"/>
  <c r="F22" i="127" s="1"/>
  <c r="K40" i="65"/>
  <c r="I40" i="65"/>
  <c r="I22" i="126" s="1"/>
  <c r="F40" i="65"/>
  <c r="F22" i="126" s="1"/>
  <c r="K39" i="65"/>
  <c r="I39" i="65"/>
  <c r="I22" i="125" s="1"/>
  <c r="F39" i="65"/>
  <c r="F22" i="125" s="1"/>
  <c r="K38" i="65"/>
  <c r="I38" i="65"/>
  <c r="I22" i="124" s="1"/>
  <c r="F38" i="65"/>
  <c r="F22" i="124" s="1"/>
  <c r="K37" i="65"/>
  <c r="I37" i="65"/>
  <c r="F37" i="65"/>
  <c r="K36" i="65"/>
  <c r="I36" i="65"/>
  <c r="I22" i="122" s="1"/>
  <c r="F36" i="65"/>
  <c r="F22" i="122" s="1"/>
  <c r="K35" i="65"/>
  <c r="I35" i="65"/>
  <c r="I22" i="121" s="1"/>
  <c r="F35" i="65"/>
  <c r="K33" i="65"/>
  <c r="I33" i="65"/>
  <c r="F33" i="65"/>
  <c r="F22" i="119" s="1"/>
  <c r="K32" i="65"/>
  <c r="I32" i="65"/>
  <c r="F32" i="65"/>
  <c r="F22" i="118" s="1"/>
  <c r="K31" i="65"/>
  <c r="I31" i="65"/>
  <c r="F31" i="65"/>
  <c r="F22" i="117" s="1"/>
  <c r="J22" i="117" s="1"/>
  <c r="K30" i="65"/>
  <c r="I30" i="65"/>
  <c r="F30" i="65"/>
  <c r="F22" i="116" s="1"/>
  <c r="K29" i="65"/>
  <c r="I29" i="65"/>
  <c r="F29" i="65"/>
  <c r="F22" i="115" s="1"/>
  <c r="K28" i="65"/>
  <c r="I28" i="65"/>
  <c r="F28" i="65"/>
  <c r="F22" i="114" s="1"/>
  <c r="K27" i="65"/>
  <c r="I27" i="65"/>
  <c r="F27" i="65"/>
  <c r="F22" i="113" s="1"/>
  <c r="K26" i="65"/>
  <c r="I26" i="65"/>
  <c r="F26" i="65"/>
  <c r="F22" i="112" s="1"/>
  <c r="K25" i="65"/>
  <c r="I25" i="65"/>
  <c r="F25" i="65"/>
  <c r="F22" i="111" s="1"/>
  <c r="K24" i="65"/>
  <c r="I24" i="65"/>
  <c r="F24" i="65"/>
  <c r="F22" i="110" s="1"/>
  <c r="K23" i="65"/>
  <c r="I23" i="65"/>
  <c r="F23" i="65"/>
  <c r="F22" i="109" s="1"/>
  <c r="K22" i="65"/>
  <c r="I22" i="65"/>
  <c r="F22" i="65"/>
  <c r="F22" i="108" s="1"/>
  <c r="K21" i="65"/>
  <c r="I21" i="65"/>
  <c r="F21" i="65"/>
  <c r="F22" i="107" s="1"/>
  <c r="K20" i="65"/>
  <c r="I20" i="65"/>
  <c r="F20" i="65"/>
  <c r="F22" i="106" s="1"/>
  <c r="K19" i="65"/>
  <c r="I19" i="65"/>
  <c r="F19" i="65"/>
  <c r="F22" i="105" s="1"/>
  <c r="K18" i="65"/>
  <c r="I18" i="65"/>
  <c r="F18" i="65"/>
  <c r="F22" i="104" s="1"/>
  <c r="K17" i="65"/>
  <c r="I17" i="65"/>
  <c r="F17" i="65"/>
  <c r="F22" i="103" s="1"/>
  <c r="K16" i="65"/>
  <c r="I16" i="65"/>
  <c r="F16" i="65"/>
  <c r="F22" i="102" s="1"/>
  <c r="K15" i="65"/>
  <c r="I15" i="65"/>
  <c r="F15" i="65"/>
  <c r="F22" i="101" s="1"/>
  <c r="K14" i="65"/>
  <c r="I14" i="65"/>
  <c r="F14" i="65"/>
  <c r="F22" i="100" s="1"/>
  <c r="J22" i="100" s="1"/>
  <c r="K13" i="65"/>
  <c r="I13" i="65"/>
  <c r="F13" i="65"/>
  <c r="F22" i="99" s="1"/>
  <c r="K12" i="65"/>
  <c r="I12" i="65"/>
  <c r="F12" i="65"/>
  <c r="F22" i="98" s="1"/>
  <c r="K11" i="65"/>
  <c r="I11" i="65"/>
  <c r="F11" i="65"/>
  <c r="F22" i="97" s="1"/>
  <c r="H47" i="64"/>
  <c r="G47" i="64"/>
  <c r="E47" i="64"/>
  <c r="D47" i="64"/>
  <c r="C47" i="64"/>
  <c r="K34" i="64"/>
  <c r="I34" i="64"/>
  <c r="I21" i="120" s="1"/>
  <c r="F34" i="64"/>
  <c r="F21" i="120" s="1"/>
  <c r="K46" i="64"/>
  <c r="I46" i="64"/>
  <c r="I21" i="132" s="1"/>
  <c r="F46" i="64"/>
  <c r="F21" i="132" s="1"/>
  <c r="K45" i="64"/>
  <c r="I45" i="64"/>
  <c r="I21" i="131" s="1"/>
  <c r="F45" i="64"/>
  <c r="F21" i="131" s="1"/>
  <c r="K44" i="64"/>
  <c r="I44" i="64"/>
  <c r="I21" i="130" s="1"/>
  <c r="F44" i="64"/>
  <c r="F21" i="130" s="1"/>
  <c r="K43" i="64"/>
  <c r="I43" i="64"/>
  <c r="I21" i="129" s="1"/>
  <c r="F43" i="64"/>
  <c r="F21" i="129" s="1"/>
  <c r="K42" i="64"/>
  <c r="I42" i="64"/>
  <c r="I21" i="128" s="1"/>
  <c r="F42" i="64"/>
  <c r="F21" i="128" s="1"/>
  <c r="K41" i="64"/>
  <c r="I41" i="64"/>
  <c r="I21" i="127" s="1"/>
  <c r="F41" i="64"/>
  <c r="F21" i="127" s="1"/>
  <c r="K40" i="64"/>
  <c r="I40" i="64"/>
  <c r="I21" i="126" s="1"/>
  <c r="F40" i="64"/>
  <c r="F21" i="126" s="1"/>
  <c r="K39" i="64"/>
  <c r="I39" i="64"/>
  <c r="I21" i="125" s="1"/>
  <c r="F39" i="64"/>
  <c r="F21" i="125" s="1"/>
  <c r="K38" i="64"/>
  <c r="I38" i="64"/>
  <c r="I21" i="124" s="1"/>
  <c r="F38" i="64"/>
  <c r="F21" i="124" s="1"/>
  <c r="K37" i="64"/>
  <c r="I37" i="64"/>
  <c r="I21" i="123" s="1"/>
  <c r="F37" i="64"/>
  <c r="F21" i="123" s="1"/>
  <c r="K36" i="64"/>
  <c r="I36" i="64"/>
  <c r="I21" i="122" s="1"/>
  <c r="F36" i="64"/>
  <c r="F21" i="122" s="1"/>
  <c r="K35" i="64"/>
  <c r="I35" i="64"/>
  <c r="I21" i="121" s="1"/>
  <c r="F35" i="64"/>
  <c r="F21" i="121" s="1"/>
  <c r="K33" i="64"/>
  <c r="I33" i="64"/>
  <c r="F33" i="64"/>
  <c r="F21" i="119" s="1"/>
  <c r="K32" i="64"/>
  <c r="I32" i="64"/>
  <c r="F32" i="64"/>
  <c r="F21" i="118" s="1"/>
  <c r="K31" i="64"/>
  <c r="I31" i="64"/>
  <c r="F31" i="64"/>
  <c r="F21" i="117" s="1"/>
  <c r="K30" i="64"/>
  <c r="I30" i="64"/>
  <c r="F30" i="64"/>
  <c r="F21" i="116" s="1"/>
  <c r="K29" i="64"/>
  <c r="I29" i="64"/>
  <c r="F29" i="64"/>
  <c r="F21" i="115" s="1"/>
  <c r="K28" i="64"/>
  <c r="I28" i="64"/>
  <c r="F28" i="64"/>
  <c r="F21" i="114" s="1"/>
  <c r="K27" i="64"/>
  <c r="I27" i="64"/>
  <c r="F27" i="64"/>
  <c r="F21" i="113" s="1"/>
  <c r="K26" i="64"/>
  <c r="I26" i="64"/>
  <c r="F26" i="64"/>
  <c r="F21" i="112" s="1"/>
  <c r="K25" i="64"/>
  <c r="I25" i="64"/>
  <c r="F25" i="64"/>
  <c r="F21" i="111" s="1"/>
  <c r="K24" i="64"/>
  <c r="I24" i="64"/>
  <c r="F24" i="64"/>
  <c r="F21" i="110" s="1"/>
  <c r="K23" i="64"/>
  <c r="I23" i="64"/>
  <c r="F23" i="64"/>
  <c r="F21" i="109" s="1"/>
  <c r="K22" i="64"/>
  <c r="I22" i="64"/>
  <c r="F22" i="64"/>
  <c r="F21" i="108" s="1"/>
  <c r="K21" i="64"/>
  <c r="I21" i="64"/>
  <c r="F21" i="64"/>
  <c r="F21" i="107" s="1"/>
  <c r="K20" i="64"/>
  <c r="I20" i="64"/>
  <c r="F20" i="64"/>
  <c r="F21" i="106" s="1"/>
  <c r="K19" i="64"/>
  <c r="I19" i="64"/>
  <c r="F19" i="64"/>
  <c r="F21" i="105" s="1"/>
  <c r="K18" i="64"/>
  <c r="I18" i="64"/>
  <c r="F18" i="64"/>
  <c r="F21" i="104" s="1"/>
  <c r="K17" i="64"/>
  <c r="I17" i="64"/>
  <c r="F17" i="64"/>
  <c r="F21" i="103" s="1"/>
  <c r="K16" i="64"/>
  <c r="I16" i="64"/>
  <c r="F16" i="64"/>
  <c r="F21" i="102" s="1"/>
  <c r="K15" i="64"/>
  <c r="I15" i="64"/>
  <c r="F15" i="64"/>
  <c r="F21" i="101" s="1"/>
  <c r="K14" i="64"/>
  <c r="I14" i="64"/>
  <c r="F14" i="64"/>
  <c r="F21" i="100" s="1"/>
  <c r="K13" i="64"/>
  <c r="I13" i="64"/>
  <c r="F13" i="64"/>
  <c r="F21" i="99" s="1"/>
  <c r="K12" i="64"/>
  <c r="I12" i="64"/>
  <c r="F12" i="64"/>
  <c r="F21" i="98" s="1"/>
  <c r="K11" i="64"/>
  <c r="I11" i="64"/>
  <c r="F11" i="64"/>
  <c r="F21" i="97" s="1"/>
  <c r="H47" i="63"/>
  <c r="G47" i="63"/>
  <c r="E47" i="63"/>
  <c r="D47" i="63"/>
  <c r="C47" i="63"/>
  <c r="K34" i="63"/>
  <c r="I34" i="63"/>
  <c r="I20" i="120" s="1"/>
  <c r="F34" i="63"/>
  <c r="F20" i="120" s="1"/>
  <c r="K46" i="63"/>
  <c r="I46" i="63"/>
  <c r="I20" i="132" s="1"/>
  <c r="F46" i="63"/>
  <c r="F20" i="132" s="1"/>
  <c r="K45" i="63"/>
  <c r="I45" i="63"/>
  <c r="I20" i="131" s="1"/>
  <c r="F45" i="63"/>
  <c r="F20" i="131" s="1"/>
  <c r="K44" i="63"/>
  <c r="I44" i="63"/>
  <c r="I20" i="130" s="1"/>
  <c r="F44" i="63"/>
  <c r="F20" i="130" s="1"/>
  <c r="K43" i="63"/>
  <c r="I43" i="63"/>
  <c r="I20" i="129" s="1"/>
  <c r="F43" i="63"/>
  <c r="F20" i="129" s="1"/>
  <c r="K42" i="63"/>
  <c r="I42" i="63"/>
  <c r="I20" i="128" s="1"/>
  <c r="F42" i="63"/>
  <c r="F20" i="128" s="1"/>
  <c r="K41" i="63"/>
  <c r="I41" i="63"/>
  <c r="I20" i="127" s="1"/>
  <c r="F41" i="63"/>
  <c r="F20" i="127" s="1"/>
  <c r="K40" i="63"/>
  <c r="I40" i="63"/>
  <c r="I20" i="126" s="1"/>
  <c r="F40" i="63"/>
  <c r="F20" i="126" s="1"/>
  <c r="K39" i="63"/>
  <c r="I39" i="63"/>
  <c r="I20" i="125" s="1"/>
  <c r="F39" i="63"/>
  <c r="F20" i="125" s="1"/>
  <c r="K38" i="63"/>
  <c r="I38" i="63"/>
  <c r="I20" i="124" s="1"/>
  <c r="F38" i="63"/>
  <c r="F20" i="124" s="1"/>
  <c r="K37" i="63"/>
  <c r="I37" i="63"/>
  <c r="I20" i="123" s="1"/>
  <c r="F37" i="63"/>
  <c r="F20" i="123" s="1"/>
  <c r="K36" i="63"/>
  <c r="I36" i="63"/>
  <c r="I20" i="122" s="1"/>
  <c r="F36" i="63"/>
  <c r="F20" i="122" s="1"/>
  <c r="K35" i="63"/>
  <c r="I35" i="63"/>
  <c r="I20" i="121" s="1"/>
  <c r="F35" i="63"/>
  <c r="F20" i="121" s="1"/>
  <c r="K33" i="63"/>
  <c r="I33" i="63"/>
  <c r="F33" i="63"/>
  <c r="F20" i="119" s="1"/>
  <c r="K32" i="63"/>
  <c r="I32" i="63"/>
  <c r="F32" i="63"/>
  <c r="F20" i="118" s="1"/>
  <c r="K31" i="63"/>
  <c r="I31" i="63"/>
  <c r="F31" i="63"/>
  <c r="F20" i="117" s="1"/>
  <c r="K30" i="63"/>
  <c r="I30" i="63"/>
  <c r="F30" i="63"/>
  <c r="F20" i="116" s="1"/>
  <c r="J20" i="116" s="1"/>
  <c r="K29" i="63"/>
  <c r="I29" i="63"/>
  <c r="F29" i="63"/>
  <c r="F20" i="115" s="1"/>
  <c r="K28" i="63"/>
  <c r="I28" i="63"/>
  <c r="F28" i="63"/>
  <c r="F20" i="114" s="1"/>
  <c r="K27" i="63"/>
  <c r="I27" i="63"/>
  <c r="F27" i="63"/>
  <c r="F20" i="113" s="1"/>
  <c r="K26" i="63"/>
  <c r="I26" i="63"/>
  <c r="F26" i="63"/>
  <c r="F20" i="112" s="1"/>
  <c r="K25" i="63"/>
  <c r="I25" i="63"/>
  <c r="F25" i="63"/>
  <c r="F20" i="111" s="1"/>
  <c r="K24" i="63"/>
  <c r="I24" i="63"/>
  <c r="F24" i="63"/>
  <c r="F20" i="110" s="1"/>
  <c r="K23" i="63"/>
  <c r="I23" i="63"/>
  <c r="F23" i="63"/>
  <c r="F20" i="109" s="1"/>
  <c r="K22" i="63"/>
  <c r="I22" i="63"/>
  <c r="F22" i="63"/>
  <c r="F20" i="108" s="1"/>
  <c r="J20" i="108" s="1"/>
  <c r="K21" i="63"/>
  <c r="I21" i="63"/>
  <c r="F21" i="63"/>
  <c r="F20" i="107" s="1"/>
  <c r="K20" i="63"/>
  <c r="I20" i="63"/>
  <c r="F20" i="63"/>
  <c r="F20" i="106" s="1"/>
  <c r="K19" i="63"/>
  <c r="I19" i="63"/>
  <c r="F19" i="63"/>
  <c r="F20" i="105" s="1"/>
  <c r="K18" i="63"/>
  <c r="I18" i="63"/>
  <c r="F18" i="63"/>
  <c r="F20" i="104" s="1"/>
  <c r="K17" i="63"/>
  <c r="I17" i="63"/>
  <c r="F17" i="63"/>
  <c r="F20" i="103" s="1"/>
  <c r="K16" i="63"/>
  <c r="I16" i="63"/>
  <c r="F16" i="63"/>
  <c r="F20" i="102" s="1"/>
  <c r="K15" i="63"/>
  <c r="I15" i="63"/>
  <c r="F15" i="63"/>
  <c r="F20" i="101" s="1"/>
  <c r="K14" i="63"/>
  <c r="I14" i="63"/>
  <c r="F14" i="63"/>
  <c r="F20" i="100" s="1"/>
  <c r="K13" i="63"/>
  <c r="I13" i="63"/>
  <c r="F13" i="63"/>
  <c r="F20" i="99" s="1"/>
  <c r="K12" i="63"/>
  <c r="I12" i="63"/>
  <c r="F12" i="63"/>
  <c r="F20" i="98" s="1"/>
  <c r="K11" i="63"/>
  <c r="I11" i="63"/>
  <c r="F11" i="63"/>
  <c r="F20" i="97" s="1"/>
  <c r="H47" i="62"/>
  <c r="G47" i="62"/>
  <c r="E47" i="62"/>
  <c r="D47" i="62"/>
  <c r="C47" i="62"/>
  <c r="K34" i="62"/>
  <c r="I34" i="62"/>
  <c r="I19" i="120" s="1"/>
  <c r="F34" i="62"/>
  <c r="F19" i="120" s="1"/>
  <c r="K46" i="62"/>
  <c r="I46" i="62"/>
  <c r="I19" i="132" s="1"/>
  <c r="F46" i="62"/>
  <c r="F19" i="132" s="1"/>
  <c r="K45" i="62"/>
  <c r="I45" i="62"/>
  <c r="I19" i="131" s="1"/>
  <c r="F45" i="62"/>
  <c r="F19" i="131" s="1"/>
  <c r="K44" i="62"/>
  <c r="I44" i="62"/>
  <c r="I19" i="130" s="1"/>
  <c r="F44" i="62"/>
  <c r="F19" i="130" s="1"/>
  <c r="K43" i="62"/>
  <c r="I43" i="62"/>
  <c r="I19" i="129" s="1"/>
  <c r="F43" i="62"/>
  <c r="F19" i="129" s="1"/>
  <c r="K42" i="62"/>
  <c r="I42" i="62"/>
  <c r="I19" i="128" s="1"/>
  <c r="F42" i="62"/>
  <c r="F19" i="128" s="1"/>
  <c r="K41" i="62"/>
  <c r="I41" i="62"/>
  <c r="I19" i="127" s="1"/>
  <c r="F41" i="62"/>
  <c r="F19" i="127" s="1"/>
  <c r="K40" i="62"/>
  <c r="I40" i="62"/>
  <c r="I19" i="126" s="1"/>
  <c r="F40" i="62"/>
  <c r="F19" i="126" s="1"/>
  <c r="K39" i="62"/>
  <c r="I39" i="62"/>
  <c r="I19" i="125" s="1"/>
  <c r="F39" i="62"/>
  <c r="K38" i="62"/>
  <c r="I38" i="62"/>
  <c r="I19" i="124" s="1"/>
  <c r="F38" i="62"/>
  <c r="F19" i="124" s="1"/>
  <c r="K37" i="62"/>
  <c r="I37" i="62"/>
  <c r="I19" i="123" s="1"/>
  <c r="F37" i="62"/>
  <c r="F19" i="123" s="1"/>
  <c r="K36" i="62"/>
  <c r="I36" i="62"/>
  <c r="I19" i="122" s="1"/>
  <c r="F36" i="62"/>
  <c r="F19" i="122" s="1"/>
  <c r="K35" i="62"/>
  <c r="I35" i="62"/>
  <c r="I19" i="121" s="1"/>
  <c r="F35" i="62"/>
  <c r="K33" i="62"/>
  <c r="I33" i="62"/>
  <c r="F33" i="62"/>
  <c r="F19" i="119" s="1"/>
  <c r="K32" i="62"/>
  <c r="I32" i="62"/>
  <c r="F32" i="62"/>
  <c r="F19" i="118" s="1"/>
  <c r="K31" i="62"/>
  <c r="I31" i="62"/>
  <c r="F31" i="62"/>
  <c r="F19" i="117" s="1"/>
  <c r="K30" i="62"/>
  <c r="I30" i="62"/>
  <c r="F30" i="62"/>
  <c r="F19" i="116" s="1"/>
  <c r="K29" i="62"/>
  <c r="I29" i="62"/>
  <c r="F29" i="62"/>
  <c r="F19" i="115" s="1"/>
  <c r="K28" i="62"/>
  <c r="I28" i="62"/>
  <c r="F28" i="62"/>
  <c r="F19" i="114" s="1"/>
  <c r="K27" i="62"/>
  <c r="I27" i="62"/>
  <c r="F27" i="62"/>
  <c r="F19" i="113" s="1"/>
  <c r="K26" i="62"/>
  <c r="I26" i="62"/>
  <c r="F26" i="62"/>
  <c r="F19" i="112" s="1"/>
  <c r="K25" i="62"/>
  <c r="I25" i="62"/>
  <c r="F25" i="62"/>
  <c r="F19" i="111" s="1"/>
  <c r="K24" i="62"/>
  <c r="I24" i="62"/>
  <c r="F24" i="62"/>
  <c r="F19" i="110" s="1"/>
  <c r="K23" i="62"/>
  <c r="I23" i="62"/>
  <c r="F23" i="62"/>
  <c r="F19" i="109" s="1"/>
  <c r="K22" i="62"/>
  <c r="I22" i="62"/>
  <c r="F22" i="62"/>
  <c r="F19" i="108" s="1"/>
  <c r="K21" i="62"/>
  <c r="I21" i="62"/>
  <c r="F21" i="62"/>
  <c r="F19" i="107" s="1"/>
  <c r="K20" i="62"/>
  <c r="I20" i="62"/>
  <c r="F20" i="62"/>
  <c r="F19" i="106" s="1"/>
  <c r="K19" i="62"/>
  <c r="I19" i="62"/>
  <c r="F19" i="62"/>
  <c r="F19" i="105" s="1"/>
  <c r="K18" i="62"/>
  <c r="I18" i="62"/>
  <c r="F18" i="62"/>
  <c r="F19" i="104" s="1"/>
  <c r="K17" i="62"/>
  <c r="I17" i="62"/>
  <c r="F17" i="62"/>
  <c r="F19" i="103" s="1"/>
  <c r="K16" i="62"/>
  <c r="I16" i="62"/>
  <c r="F16" i="62"/>
  <c r="F19" i="102" s="1"/>
  <c r="K15" i="62"/>
  <c r="I15" i="62"/>
  <c r="F15" i="62"/>
  <c r="F19" i="101" s="1"/>
  <c r="K14" i="62"/>
  <c r="I14" i="62"/>
  <c r="F14" i="62"/>
  <c r="F19" i="100" s="1"/>
  <c r="J19" i="100" s="1"/>
  <c r="K13" i="62"/>
  <c r="I13" i="62"/>
  <c r="F13" i="62"/>
  <c r="F19" i="99" s="1"/>
  <c r="K12" i="62"/>
  <c r="I12" i="62"/>
  <c r="F12" i="62"/>
  <c r="F19" i="98" s="1"/>
  <c r="K11" i="62"/>
  <c r="I11" i="62"/>
  <c r="F11" i="62"/>
  <c r="F19" i="97" s="1"/>
  <c r="H47" i="61"/>
  <c r="G47" i="61"/>
  <c r="E47" i="61"/>
  <c r="D47" i="61"/>
  <c r="C47" i="61"/>
  <c r="K34" i="61"/>
  <c r="I34" i="61"/>
  <c r="I18" i="120" s="1"/>
  <c r="F34" i="61"/>
  <c r="F18" i="120" s="1"/>
  <c r="K46" i="61"/>
  <c r="I46" i="61"/>
  <c r="I18" i="132" s="1"/>
  <c r="F46" i="61"/>
  <c r="F18" i="132" s="1"/>
  <c r="K45" i="61"/>
  <c r="I45" i="61"/>
  <c r="I18" i="131" s="1"/>
  <c r="F45" i="61"/>
  <c r="F18" i="131" s="1"/>
  <c r="K44" i="61"/>
  <c r="I44" i="61"/>
  <c r="I18" i="130" s="1"/>
  <c r="F44" i="61"/>
  <c r="F18" i="130" s="1"/>
  <c r="K43" i="61"/>
  <c r="I43" i="61"/>
  <c r="I18" i="129" s="1"/>
  <c r="F43" i="61"/>
  <c r="F18" i="129" s="1"/>
  <c r="K42" i="61"/>
  <c r="I42" i="61"/>
  <c r="I18" i="128" s="1"/>
  <c r="F42" i="61"/>
  <c r="F18" i="128" s="1"/>
  <c r="K41" i="61"/>
  <c r="I41" i="61"/>
  <c r="I18" i="127" s="1"/>
  <c r="F41" i="61"/>
  <c r="F18" i="127" s="1"/>
  <c r="K40" i="61"/>
  <c r="I40" i="61"/>
  <c r="I18" i="126" s="1"/>
  <c r="F40" i="61"/>
  <c r="F18" i="126" s="1"/>
  <c r="K39" i="61"/>
  <c r="I39" i="61"/>
  <c r="I18" i="125" s="1"/>
  <c r="F39" i="61"/>
  <c r="F18" i="125" s="1"/>
  <c r="K38" i="61"/>
  <c r="I38" i="61"/>
  <c r="I18" i="124" s="1"/>
  <c r="F38" i="61"/>
  <c r="F18" i="124" s="1"/>
  <c r="K37" i="61"/>
  <c r="I37" i="61"/>
  <c r="I18" i="123" s="1"/>
  <c r="F37" i="61"/>
  <c r="F18" i="123" s="1"/>
  <c r="K36" i="61"/>
  <c r="I36" i="61"/>
  <c r="I18" i="122" s="1"/>
  <c r="F36" i="61"/>
  <c r="F18" i="122" s="1"/>
  <c r="K35" i="61"/>
  <c r="I35" i="61"/>
  <c r="I18" i="121" s="1"/>
  <c r="F35" i="61"/>
  <c r="F18" i="121" s="1"/>
  <c r="K33" i="61"/>
  <c r="I33" i="61"/>
  <c r="F33" i="61"/>
  <c r="F18" i="119" s="1"/>
  <c r="K32" i="61"/>
  <c r="I32" i="61"/>
  <c r="F32" i="61"/>
  <c r="F18" i="118" s="1"/>
  <c r="K31" i="61"/>
  <c r="I31" i="61"/>
  <c r="F31" i="61"/>
  <c r="F18" i="117" s="1"/>
  <c r="K30" i="61"/>
  <c r="I30" i="61"/>
  <c r="F30" i="61"/>
  <c r="F18" i="116" s="1"/>
  <c r="K29" i="61"/>
  <c r="I29" i="61"/>
  <c r="F29" i="61"/>
  <c r="F18" i="115" s="1"/>
  <c r="K28" i="61"/>
  <c r="I28" i="61"/>
  <c r="F28" i="61"/>
  <c r="F18" i="114" s="1"/>
  <c r="K27" i="61"/>
  <c r="I27" i="61"/>
  <c r="F27" i="61"/>
  <c r="F18" i="113" s="1"/>
  <c r="K26" i="61"/>
  <c r="I26" i="61"/>
  <c r="F26" i="61"/>
  <c r="F18" i="112" s="1"/>
  <c r="K25" i="61"/>
  <c r="I25" i="61"/>
  <c r="F25" i="61"/>
  <c r="F18" i="111" s="1"/>
  <c r="K24" i="61"/>
  <c r="I24" i="61"/>
  <c r="F24" i="61"/>
  <c r="F18" i="110" s="1"/>
  <c r="J18" i="110" s="1"/>
  <c r="K23" i="61"/>
  <c r="I23" i="61"/>
  <c r="F23" i="61"/>
  <c r="F18" i="109" s="1"/>
  <c r="K22" i="61"/>
  <c r="I22" i="61"/>
  <c r="F22" i="61"/>
  <c r="F18" i="108" s="1"/>
  <c r="K21" i="61"/>
  <c r="I21" i="61"/>
  <c r="F21" i="61"/>
  <c r="F18" i="107" s="1"/>
  <c r="K20" i="61"/>
  <c r="I20" i="61"/>
  <c r="F20" i="61"/>
  <c r="F18" i="106" s="1"/>
  <c r="K19" i="61"/>
  <c r="I19" i="61"/>
  <c r="F19" i="61"/>
  <c r="F18" i="105" s="1"/>
  <c r="K18" i="61"/>
  <c r="I18" i="61"/>
  <c r="F18" i="61"/>
  <c r="F18" i="104" s="1"/>
  <c r="K17" i="61"/>
  <c r="I17" i="61"/>
  <c r="F17" i="61"/>
  <c r="F18" i="103" s="1"/>
  <c r="K16" i="61"/>
  <c r="I16" i="61"/>
  <c r="F16" i="61"/>
  <c r="F18" i="102" s="1"/>
  <c r="K15" i="61"/>
  <c r="I15" i="61"/>
  <c r="F15" i="61"/>
  <c r="F18" i="101" s="1"/>
  <c r="K14" i="61"/>
  <c r="I14" i="61"/>
  <c r="F14" i="61"/>
  <c r="F18" i="100" s="1"/>
  <c r="K13" i="61"/>
  <c r="I13" i="61"/>
  <c r="F13" i="61"/>
  <c r="F18" i="99" s="1"/>
  <c r="K12" i="61"/>
  <c r="I12" i="61"/>
  <c r="F12" i="61"/>
  <c r="F18" i="98" s="1"/>
  <c r="K11" i="61"/>
  <c r="I11" i="61"/>
  <c r="I47" i="61" s="1"/>
  <c r="F11" i="61"/>
  <c r="F18" i="97" s="1"/>
  <c r="H47" i="60"/>
  <c r="G47" i="60"/>
  <c r="E47" i="60"/>
  <c r="D47" i="60"/>
  <c r="C47" i="60"/>
  <c r="K34" i="60"/>
  <c r="I34" i="60"/>
  <c r="I17" i="120" s="1"/>
  <c r="F34" i="60"/>
  <c r="F17" i="120" s="1"/>
  <c r="K46" i="60"/>
  <c r="I46" i="60"/>
  <c r="I17" i="132" s="1"/>
  <c r="F46" i="60"/>
  <c r="F17" i="132" s="1"/>
  <c r="K45" i="60"/>
  <c r="I45" i="60"/>
  <c r="I17" i="131" s="1"/>
  <c r="F45" i="60"/>
  <c r="F17" i="131" s="1"/>
  <c r="K44" i="60"/>
  <c r="I44" i="60"/>
  <c r="I17" i="130" s="1"/>
  <c r="F44" i="60"/>
  <c r="F17" i="130" s="1"/>
  <c r="K43" i="60"/>
  <c r="I43" i="60"/>
  <c r="I17" i="129" s="1"/>
  <c r="F43" i="60"/>
  <c r="F17" i="129" s="1"/>
  <c r="K42" i="60"/>
  <c r="I42" i="60"/>
  <c r="I17" i="128" s="1"/>
  <c r="F42" i="60"/>
  <c r="F17" i="128" s="1"/>
  <c r="K41" i="60"/>
  <c r="I41" i="60"/>
  <c r="I17" i="127" s="1"/>
  <c r="F41" i="60"/>
  <c r="F17" i="127" s="1"/>
  <c r="K40" i="60"/>
  <c r="I40" i="60"/>
  <c r="I17" i="126" s="1"/>
  <c r="F40" i="60"/>
  <c r="F17" i="126" s="1"/>
  <c r="K39" i="60"/>
  <c r="I39" i="60"/>
  <c r="I17" i="125" s="1"/>
  <c r="F39" i="60"/>
  <c r="F17" i="125" s="1"/>
  <c r="K38" i="60"/>
  <c r="I38" i="60"/>
  <c r="I17" i="124" s="1"/>
  <c r="F38" i="60"/>
  <c r="F17" i="124" s="1"/>
  <c r="K37" i="60"/>
  <c r="I37" i="60"/>
  <c r="I17" i="123" s="1"/>
  <c r="F37" i="60"/>
  <c r="F17" i="123" s="1"/>
  <c r="K36" i="60"/>
  <c r="I36" i="60"/>
  <c r="I17" i="122" s="1"/>
  <c r="F36" i="60"/>
  <c r="F17" i="122" s="1"/>
  <c r="K35" i="60"/>
  <c r="I35" i="60"/>
  <c r="I17" i="121" s="1"/>
  <c r="F35" i="60"/>
  <c r="F17" i="121" s="1"/>
  <c r="K33" i="60"/>
  <c r="I33" i="60"/>
  <c r="F33" i="60"/>
  <c r="F17" i="119" s="1"/>
  <c r="K32" i="60"/>
  <c r="I32" i="60"/>
  <c r="F32" i="60"/>
  <c r="F17" i="118" s="1"/>
  <c r="K31" i="60"/>
  <c r="I31" i="60"/>
  <c r="F31" i="60"/>
  <c r="F17" i="117" s="1"/>
  <c r="K30" i="60"/>
  <c r="I30" i="60"/>
  <c r="F30" i="60"/>
  <c r="F17" i="116" s="1"/>
  <c r="K29" i="60"/>
  <c r="I29" i="60"/>
  <c r="F29" i="60"/>
  <c r="F17" i="115" s="1"/>
  <c r="K28" i="60"/>
  <c r="I28" i="60"/>
  <c r="F28" i="60"/>
  <c r="F17" i="114" s="1"/>
  <c r="J17" i="114" s="1"/>
  <c r="K27" i="60"/>
  <c r="I27" i="60"/>
  <c r="F27" i="60"/>
  <c r="F17" i="113" s="1"/>
  <c r="K26" i="60"/>
  <c r="I26" i="60"/>
  <c r="F26" i="60"/>
  <c r="F17" i="112" s="1"/>
  <c r="K25" i="60"/>
  <c r="I25" i="60"/>
  <c r="F25" i="60"/>
  <c r="F17" i="111" s="1"/>
  <c r="K24" i="60"/>
  <c r="I24" i="60"/>
  <c r="F24" i="60"/>
  <c r="F17" i="110" s="1"/>
  <c r="K23" i="60"/>
  <c r="I23" i="60"/>
  <c r="F23" i="60"/>
  <c r="F17" i="109" s="1"/>
  <c r="K22" i="60"/>
  <c r="I22" i="60"/>
  <c r="F22" i="60"/>
  <c r="F17" i="108" s="1"/>
  <c r="K21" i="60"/>
  <c r="I21" i="60"/>
  <c r="F21" i="60"/>
  <c r="F17" i="107" s="1"/>
  <c r="K20" i="60"/>
  <c r="I20" i="60"/>
  <c r="F20" i="60"/>
  <c r="F17" i="106" s="1"/>
  <c r="K19" i="60"/>
  <c r="I19" i="60"/>
  <c r="F19" i="60"/>
  <c r="F17" i="105" s="1"/>
  <c r="K18" i="60"/>
  <c r="I18" i="60"/>
  <c r="F18" i="60"/>
  <c r="F17" i="104" s="1"/>
  <c r="K17" i="60"/>
  <c r="I17" i="60"/>
  <c r="F17" i="60"/>
  <c r="F17" i="103" s="1"/>
  <c r="K16" i="60"/>
  <c r="I16" i="60"/>
  <c r="F16" i="60"/>
  <c r="F17" i="102" s="1"/>
  <c r="K15" i="60"/>
  <c r="I15" i="60"/>
  <c r="F15" i="60"/>
  <c r="F17" i="101" s="1"/>
  <c r="K14" i="60"/>
  <c r="I14" i="60"/>
  <c r="F14" i="60"/>
  <c r="F17" i="100" s="1"/>
  <c r="K13" i="60"/>
  <c r="I13" i="60"/>
  <c r="F13" i="60"/>
  <c r="F17" i="99" s="1"/>
  <c r="K12" i="60"/>
  <c r="I12" i="60"/>
  <c r="F12" i="60"/>
  <c r="F17" i="98" s="1"/>
  <c r="K11" i="60"/>
  <c r="I11" i="60"/>
  <c r="F11" i="60"/>
  <c r="F17" i="97" s="1"/>
  <c r="H47" i="59"/>
  <c r="G47" i="59"/>
  <c r="E47" i="59"/>
  <c r="D47" i="59"/>
  <c r="C47" i="59"/>
  <c r="K34" i="59"/>
  <c r="I34" i="59"/>
  <c r="I16" i="120" s="1"/>
  <c r="F34" i="59"/>
  <c r="F16" i="120" s="1"/>
  <c r="K46" i="59"/>
  <c r="I46" i="59"/>
  <c r="I16" i="132" s="1"/>
  <c r="F46" i="59"/>
  <c r="F16" i="132" s="1"/>
  <c r="K45" i="59"/>
  <c r="I45" i="59"/>
  <c r="I16" i="131" s="1"/>
  <c r="F45" i="59"/>
  <c r="F16" i="131" s="1"/>
  <c r="K44" i="59"/>
  <c r="I44" i="59"/>
  <c r="I16" i="130" s="1"/>
  <c r="F44" i="59"/>
  <c r="F16" i="130" s="1"/>
  <c r="K43" i="59"/>
  <c r="I43" i="59"/>
  <c r="I16" i="129" s="1"/>
  <c r="F43" i="59"/>
  <c r="F16" i="129" s="1"/>
  <c r="K42" i="59"/>
  <c r="I42" i="59"/>
  <c r="I16" i="128" s="1"/>
  <c r="F42" i="59"/>
  <c r="F16" i="128" s="1"/>
  <c r="K41" i="59"/>
  <c r="I41" i="59"/>
  <c r="I16" i="127" s="1"/>
  <c r="F41" i="59"/>
  <c r="F16" i="127" s="1"/>
  <c r="K40" i="59"/>
  <c r="I40" i="59"/>
  <c r="I16" i="126" s="1"/>
  <c r="F40" i="59"/>
  <c r="F16" i="126" s="1"/>
  <c r="K39" i="59"/>
  <c r="I39" i="59"/>
  <c r="I16" i="125" s="1"/>
  <c r="F39" i="59"/>
  <c r="F16" i="125" s="1"/>
  <c r="K38" i="59"/>
  <c r="I38" i="59"/>
  <c r="I16" i="124" s="1"/>
  <c r="F38" i="59"/>
  <c r="F16" i="124" s="1"/>
  <c r="K37" i="59"/>
  <c r="I37" i="59"/>
  <c r="I16" i="123" s="1"/>
  <c r="F37" i="59"/>
  <c r="K36" i="59"/>
  <c r="I36" i="59"/>
  <c r="I16" i="122" s="1"/>
  <c r="F36" i="59"/>
  <c r="F16" i="122" s="1"/>
  <c r="K35" i="59"/>
  <c r="I35" i="59"/>
  <c r="I16" i="121" s="1"/>
  <c r="F35" i="59"/>
  <c r="F16" i="121" s="1"/>
  <c r="K33" i="59"/>
  <c r="I33" i="59"/>
  <c r="F33" i="59"/>
  <c r="F16" i="119" s="1"/>
  <c r="K32" i="59"/>
  <c r="I32" i="59"/>
  <c r="F32" i="59"/>
  <c r="F16" i="118" s="1"/>
  <c r="K31" i="59"/>
  <c r="I31" i="59"/>
  <c r="F31" i="59"/>
  <c r="F16" i="117" s="1"/>
  <c r="K30" i="59"/>
  <c r="I30" i="59"/>
  <c r="F30" i="59"/>
  <c r="F16" i="116" s="1"/>
  <c r="K29" i="59"/>
  <c r="I29" i="59"/>
  <c r="F29" i="59"/>
  <c r="F16" i="115" s="1"/>
  <c r="K28" i="59"/>
  <c r="I28" i="59"/>
  <c r="F28" i="59"/>
  <c r="F16" i="114" s="1"/>
  <c r="K27" i="59"/>
  <c r="I27" i="59"/>
  <c r="F27" i="59"/>
  <c r="F16" i="113" s="1"/>
  <c r="K26" i="59"/>
  <c r="I26" i="59"/>
  <c r="F26" i="59"/>
  <c r="F16" i="112" s="1"/>
  <c r="K25" i="59"/>
  <c r="I25" i="59"/>
  <c r="F25" i="59"/>
  <c r="F16" i="111" s="1"/>
  <c r="K24" i="59"/>
  <c r="I24" i="59"/>
  <c r="F24" i="59"/>
  <c r="F16" i="110" s="1"/>
  <c r="K23" i="59"/>
  <c r="I23" i="59"/>
  <c r="F23" i="59"/>
  <c r="F16" i="109" s="1"/>
  <c r="K22" i="59"/>
  <c r="I22" i="59"/>
  <c r="F22" i="59"/>
  <c r="F16" i="108" s="1"/>
  <c r="K21" i="59"/>
  <c r="I21" i="59"/>
  <c r="F21" i="59"/>
  <c r="F16" i="107" s="1"/>
  <c r="K20" i="59"/>
  <c r="I20" i="59"/>
  <c r="F20" i="59"/>
  <c r="F16" i="106" s="1"/>
  <c r="K19" i="59"/>
  <c r="I19" i="59"/>
  <c r="F19" i="59"/>
  <c r="F16" i="105" s="1"/>
  <c r="K18" i="59"/>
  <c r="I18" i="59"/>
  <c r="F18" i="59"/>
  <c r="F16" i="104" s="1"/>
  <c r="K17" i="59"/>
  <c r="I17" i="59"/>
  <c r="F17" i="59"/>
  <c r="F16" i="103" s="1"/>
  <c r="K16" i="59"/>
  <c r="I16" i="59"/>
  <c r="F16" i="59"/>
  <c r="F16" i="102" s="1"/>
  <c r="K15" i="59"/>
  <c r="I15" i="59"/>
  <c r="F15" i="59"/>
  <c r="F16" i="101" s="1"/>
  <c r="K14" i="59"/>
  <c r="I14" i="59"/>
  <c r="F14" i="59"/>
  <c r="F16" i="100" s="1"/>
  <c r="J16" i="100" s="1"/>
  <c r="K13" i="59"/>
  <c r="I13" i="59"/>
  <c r="F13" i="59"/>
  <c r="F16" i="99" s="1"/>
  <c r="K12" i="59"/>
  <c r="I12" i="59"/>
  <c r="F12" i="59"/>
  <c r="F16" i="98" s="1"/>
  <c r="K11" i="59"/>
  <c r="I11" i="59"/>
  <c r="F11" i="59"/>
  <c r="F16" i="97" s="1"/>
  <c r="H47" i="58"/>
  <c r="G47" i="58"/>
  <c r="E47" i="58"/>
  <c r="D47" i="58"/>
  <c r="C47" i="58"/>
  <c r="K34" i="58"/>
  <c r="I34" i="58"/>
  <c r="I15" i="120" s="1"/>
  <c r="F34" i="58"/>
  <c r="F15" i="120" s="1"/>
  <c r="K46" i="58"/>
  <c r="I46" i="58"/>
  <c r="I15" i="132" s="1"/>
  <c r="F46" i="58"/>
  <c r="F15" i="132" s="1"/>
  <c r="K45" i="58"/>
  <c r="I45" i="58"/>
  <c r="I15" i="131" s="1"/>
  <c r="F45" i="58"/>
  <c r="F15" i="131" s="1"/>
  <c r="K44" i="58"/>
  <c r="I44" i="58"/>
  <c r="I15" i="130" s="1"/>
  <c r="F44" i="58"/>
  <c r="F15" i="130" s="1"/>
  <c r="K43" i="58"/>
  <c r="I43" i="58"/>
  <c r="I15" i="129" s="1"/>
  <c r="F43" i="58"/>
  <c r="F15" i="129" s="1"/>
  <c r="K42" i="58"/>
  <c r="I42" i="58"/>
  <c r="I15" i="128" s="1"/>
  <c r="F42" i="58"/>
  <c r="F15" i="128" s="1"/>
  <c r="K41" i="58"/>
  <c r="I41" i="58"/>
  <c r="I15" i="127" s="1"/>
  <c r="F41" i="58"/>
  <c r="F15" i="127" s="1"/>
  <c r="K40" i="58"/>
  <c r="I40" i="58"/>
  <c r="I15" i="126" s="1"/>
  <c r="F40" i="58"/>
  <c r="F15" i="126" s="1"/>
  <c r="K39" i="58"/>
  <c r="I39" i="58"/>
  <c r="I15" i="125" s="1"/>
  <c r="F39" i="58"/>
  <c r="F15" i="125" s="1"/>
  <c r="K38" i="58"/>
  <c r="I38" i="58"/>
  <c r="I15" i="124" s="1"/>
  <c r="J15" i="124" s="1"/>
  <c r="F38" i="58"/>
  <c r="F15" i="124" s="1"/>
  <c r="K37" i="58"/>
  <c r="I37" i="58"/>
  <c r="I15" i="123" s="1"/>
  <c r="J15" i="123" s="1"/>
  <c r="F37" i="58"/>
  <c r="F15" i="123" s="1"/>
  <c r="K36" i="58"/>
  <c r="I36" i="58"/>
  <c r="I15" i="122" s="1"/>
  <c r="F36" i="58"/>
  <c r="F15" i="122" s="1"/>
  <c r="K35" i="58"/>
  <c r="I35" i="58"/>
  <c r="I15" i="121" s="1"/>
  <c r="F35" i="58"/>
  <c r="F15" i="121" s="1"/>
  <c r="K33" i="58"/>
  <c r="I33" i="58"/>
  <c r="F33" i="58"/>
  <c r="F15" i="119" s="1"/>
  <c r="K32" i="58"/>
  <c r="I32" i="58"/>
  <c r="F32" i="58"/>
  <c r="F15" i="118" s="1"/>
  <c r="K31" i="58"/>
  <c r="I31" i="58"/>
  <c r="F31" i="58"/>
  <c r="F15" i="117" s="1"/>
  <c r="K30" i="58"/>
  <c r="I30" i="58"/>
  <c r="F30" i="58"/>
  <c r="F15" i="116" s="1"/>
  <c r="J15" i="116" s="1"/>
  <c r="K29" i="58"/>
  <c r="I29" i="58"/>
  <c r="F29" i="58"/>
  <c r="F15" i="115" s="1"/>
  <c r="K28" i="58"/>
  <c r="I28" i="58"/>
  <c r="F28" i="58"/>
  <c r="F15" i="114" s="1"/>
  <c r="J15" i="114" s="1"/>
  <c r="K27" i="58"/>
  <c r="I27" i="58"/>
  <c r="F27" i="58"/>
  <c r="F15" i="113" s="1"/>
  <c r="K26" i="58"/>
  <c r="I26" i="58"/>
  <c r="F26" i="58"/>
  <c r="F15" i="112" s="1"/>
  <c r="K25" i="58"/>
  <c r="I25" i="58"/>
  <c r="F25" i="58"/>
  <c r="F15" i="111" s="1"/>
  <c r="K24" i="58"/>
  <c r="I24" i="58"/>
  <c r="F24" i="58"/>
  <c r="F15" i="110" s="1"/>
  <c r="J15" i="110" s="1"/>
  <c r="K23" i="58"/>
  <c r="I23" i="58"/>
  <c r="F23" i="58"/>
  <c r="F15" i="109" s="1"/>
  <c r="K22" i="58"/>
  <c r="I22" i="58"/>
  <c r="F22" i="58"/>
  <c r="F15" i="108" s="1"/>
  <c r="K21" i="58"/>
  <c r="I21" i="58"/>
  <c r="F21" i="58"/>
  <c r="F15" i="107" s="1"/>
  <c r="K20" i="58"/>
  <c r="I20" i="58"/>
  <c r="F20" i="58"/>
  <c r="F15" i="106" s="1"/>
  <c r="K19" i="58"/>
  <c r="I19" i="58"/>
  <c r="F19" i="58"/>
  <c r="F15" i="105" s="1"/>
  <c r="K18" i="58"/>
  <c r="I18" i="58"/>
  <c r="F18" i="58"/>
  <c r="F15" i="104" s="1"/>
  <c r="K17" i="58"/>
  <c r="I17" i="58"/>
  <c r="F17" i="58"/>
  <c r="F15" i="103" s="1"/>
  <c r="K16" i="58"/>
  <c r="I16" i="58"/>
  <c r="F16" i="58"/>
  <c r="F15" i="102" s="1"/>
  <c r="K15" i="58"/>
  <c r="I15" i="58"/>
  <c r="F15" i="58"/>
  <c r="F15" i="101" s="1"/>
  <c r="K14" i="58"/>
  <c r="I14" i="58"/>
  <c r="F14" i="58"/>
  <c r="F15" i="100" s="1"/>
  <c r="K13" i="58"/>
  <c r="I13" i="58"/>
  <c r="F13" i="58"/>
  <c r="F15" i="99" s="1"/>
  <c r="K12" i="58"/>
  <c r="I12" i="58"/>
  <c r="F12" i="58"/>
  <c r="F15" i="98" s="1"/>
  <c r="K11" i="58"/>
  <c r="I11" i="58"/>
  <c r="F11" i="58"/>
  <c r="F15" i="97" s="1"/>
  <c r="H47" i="57"/>
  <c r="G47" i="57"/>
  <c r="E47" i="57"/>
  <c r="D47" i="57"/>
  <c r="C47" i="57"/>
  <c r="K34" i="57"/>
  <c r="I34" i="57"/>
  <c r="F34" i="57"/>
  <c r="F14" i="120" s="1"/>
  <c r="K46" i="57"/>
  <c r="I46" i="57"/>
  <c r="I14" i="132" s="1"/>
  <c r="F46" i="57"/>
  <c r="F14" i="132" s="1"/>
  <c r="K45" i="57"/>
  <c r="I45" i="57"/>
  <c r="I14" i="131" s="1"/>
  <c r="F45" i="57"/>
  <c r="F14" i="131" s="1"/>
  <c r="K44" i="57"/>
  <c r="I44" i="57"/>
  <c r="I14" i="130" s="1"/>
  <c r="F44" i="57"/>
  <c r="F14" i="130" s="1"/>
  <c r="K43" i="57"/>
  <c r="I43" i="57"/>
  <c r="F43" i="57"/>
  <c r="F14" i="129" s="1"/>
  <c r="K42" i="57"/>
  <c r="I42" i="57"/>
  <c r="I14" i="128" s="1"/>
  <c r="F42" i="57"/>
  <c r="F14" i="128" s="1"/>
  <c r="K41" i="57"/>
  <c r="I41" i="57"/>
  <c r="I14" i="127" s="1"/>
  <c r="F41" i="57"/>
  <c r="F14" i="127" s="1"/>
  <c r="K40" i="57"/>
  <c r="I40" i="57"/>
  <c r="I14" i="126" s="1"/>
  <c r="F40" i="57"/>
  <c r="F14" i="126" s="1"/>
  <c r="K39" i="57"/>
  <c r="I39" i="57"/>
  <c r="F39" i="57"/>
  <c r="F14" i="125" s="1"/>
  <c r="K38" i="57"/>
  <c r="I38" i="57"/>
  <c r="I14" i="124" s="1"/>
  <c r="F38" i="57"/>
  <c r="F14" i="124" s="1"/>
  <c r="K37" i="57"/>
  <c r="I37" i="57"/>
  <c r="I14" i="123" s="1"/>
  <c r="F37" i="57"/>
  <c r="K36" i="57"/>
  <c r="I36" i="57"/>
  <c r="F36" i="57"/>
  <c r="F14" i="122" s="1"/>
  <c r="K35" i="57"/>
  <c r="I35" i="57"/>
  <c r="F35" i="57"/>
  <c r="F14" i="121" s="1"/>
  <c r="K33" i="57"/>
  <c r="I33" i="57"/>
  <c r="F33" i="57"/>
  <c r="F14" i="119" s="1"/>
  <c r="K32" i="57"/>
  <c r="I32" i="57"/>
  <c r="F32" i="57"/>
  <c r="F14" i="118" s="1"/>
  <c r="K31" i="57"/>
  <c r="I31" i="57"/>
  <c r="F31" i="57"/>
  <c r="F14" i="117" s="1"/>
  <c r="K30" i="57"/>
  <c r="I30" i="57"/>
  <c r="F30" i="57"/>
  <c r="F14" i="116" s="1"/>
  <c r="K29" i="57"/>
  <c r="I29" i="57"/>
  <c r="F29" i="57"/>
  <c r="F14" i="115" s="1"/>
  <c r="K28" i="57"/>
  <c r="I28" i="57"/>
  <c r="F28" i="57"/>
  <c r="F14" i="114" s="1"/>
  <c r="K27" i="57"/>
  <c r="I27" i="57"/>
  <c r="F27" i="57"/>
  <c r="F14" i="113" s="1"/>
  <c r="K26" i="57"/>
  <c r="I26" i="57"/>
  <c r="J26" i="57" s="1"/>
  <c r="F26" i="57"/>
  <c r="F14" i="112" s="1"/>
  <c r="K25" i="57"/>
  <c r="I25" i="57"/>
  <c r="F25" i="57"/>
  <c r="F14" i="111" s="1"/>
  <c r="K24" i="57"/>
  <c r="I24" i="57"/>
  <c r="F24" i="57"/>
  <c r="F14" i="110" s="1"/>
  <c r="K23" i="57"/>
  <c r="I23" i="57"/>
  <c r="F23" i="57"/>
  <c r="F14" i="109" s="1"/>
  <c r="K22" i="57"/>
  <c r="I22" i="57"/>
  <c r="J22" i="57" s="1"/>
  <c r="F22" i="57"/>
  <c r="F14" i="108" s="1"/>
  <c r="K21" i="57"/>
  <c r="I21" i="57"/>
  <c r="F21" i="57"/>
  <c r="F14" i="107" s="1"/>
  <c r="K20" i="57"/>
  <c r="I20" i="57"/>
  <c r="F20" i="57"/>
  <c r="F14" i="106" s="1"/>
  <c r="K19" i="57"/>
  <c r="I19" i="57"/>
  <c r="F19" i="57"/>
  <c r="F14" i="105" s="1"/>
  <c r="K18" i="57"/>
  <c r="I18" i="57"/>
  <c r="J18" i="57" s="1"/>
  <c r="F18" i="57"/>
  <c r="F14" i="104" s="1"/>
  <c r="K17" i="57"/>
  <c r="I17" i="57"/>
  <c r="F17" i="57"/>
  <c r="F14" i="103" s="1"/>
  <c r="K16" i="57"/>
  <c r="I16" i="57"/>
  <c r="F16" i="57"/>
  <c r="F14" i="102" s="1"/>
  <c r="K15" i="57"/>
  <c r="I15" i="57"/>
  <c r="F15" i="57"/>
  <c r="F14" i="101" s="1"/>
  <c r="K14" i="57"/>
  <c r="I14" i="57"/>
  <c r="F14" i="57"/>
  <c r="F14" i="100" s="1"/>
  <c r="K13" i="57"/>
  <c r="I13" i="57"/>
  <c r="F13" i="57"/>
  <c r="F14" i="99" s="1"/>
  <c r="K12" i="57"/>
  <c r="I12" i="57"/>
  <c r="F12" i="57"/>
  <c r="F14" i="98" s="1"/>
  <c r="K11" i="57"/>
  <c r="I11" i="57"/>
  <c r="F11" i="57"/>
  <c r="F14" i="97" s="1"/>
  <c r="H47" i="56"/>
  <c r="G47" i="56"/>
  <c r="E47" i="56"/>
  <c r="D47" i="56"/>
  <c r="C47" i="56"/>
  <c r="K34" i="56"/>
  <c r="I34" i="56"/>
  <c r="I13" i="120" s="1"/>
  <c r="F34" i="56"/>
  <c r="F13" i="120" s="1"/>
  <c r="K46" i="56"/>
  <c r="I46" i="56"/>
  <c r="I13" i="132" s="1"/>
  <c r="F46" i="56"/>
  <c r="F13" i="132" s="1"/>
  <c r="K45" i="56"/>
  <c r="I45" i="56"/>
  <c r="I13" i="131" s="1"/>
  <c r="F45" i="56"/>
  <c r="F13" i="131" s="1"/>
  <c r="K44" i="56"/>
  <c r="I44" i="56"/>
  <c r="I13" i="130" s="1"/>
  <c r="F44" i="56"/>
  <c r="F13" i="130" s="1"/>
  <c r="K43" i="56"/>
  <c r="I43" i="56"/>
  <c r="I13" i="129" s="1"/>
  <c r="F43" i="56"/>
  <c r="F13" i="129" s="1"/>
  <c r="K42" i="56"/>
  <c r="I42" i="56"/>
  <c r="I13" i="128" s="1"/>
  <c r="F42" i="56"/>
  <c r="F13" i="128" s="1"/>
  <c r="K41" i="56"/>
  <c r="I41" i="56"/>
  <c r="I13" i="127" s="1"/>
  <c r="F41" i="56"/>
  <c r="F13" i="127" s="1"/>
  <c r="K40" i="56"/>
  <c r="I40" i="56"/>
  <c r="I13" i="126" s="1"/>
  <c r="F40" i="56"/>
  <c r="K39" i="56"/>
  <c r="I39" i="56"/>
  <c r="I13" i="125" s="1"/>
  <c r="F39" i="56"/>
  <c r="F13" i="125" s="1"/>
  <c r="K38" i="56"/>
  <c r="I38" i="56"/>
  <c r="I13" i="124" s="1"/>
  <c r="F38" i="56"/>
  <c r="F13" i="124" s="1"/>
  <c r="K37" i="56"/>
  <c r="I37" i="56"/>
  <c r="I13" i="123" s="1"/>
  <c r="F37" i="56"/>
  <c r="F13" i="123" s="1"/>
  <c r="K36" i="56"/>
  <c r="I36" i="56"/>
  <c r="I13" i="122" s="1"/>
  <c r="F36" i="56"/>
  <c r="F13" i="122" s="1"/>
  <c r="K35" i="56"/>
  <c r="I35" i="56"/>
  <c r="I13" i="121" s="1"/>
  <c r="F35" i="56"/>
  <c r="K33" i="56"/>
  <c r="I33" i="56"/>
  <c r="F33" i="56"/>
  <c r="F13" i="119" s="1"/>
  <c r="K32" i="56"/>
  <c r="I32" i="56"/>
  <c r="F32" i="56"/>
  <c r="F13" i="118" s="1"/>
  <c r="K31" i="56"/>
  <c r="I31" i="56"/>
  <c r="F31" i="56"/>
  <c r="F13" i="117" s="1"/>
  <c r="J13" i="117" s="1"/>
  <c r="K30" i="56"/>
  <c r="I30" i="56"/>
  <c r="F30" i="56"/>
  <c r="F13" i="116" s="1"/>
  <c r="K29" i="56"/>
  <c r="I29" i="56"/>
  <c r="F29" i="56"/>
  <c r="F13" i="115" s="1"/>
  <c r="K28" i="56"/>
  <c r="I28" i="56"/>
  <c r="F28" i="56"/>
  <c r="F13" i="114" s="1"/>
  <c r="K27" i="56"/>
  <c r="I27" i="56"/>
  <c r="F27" i="56"/>
  <c r="F13" i="113" s="1"/>
  <c r="K26" i="56"/>
  <c r="I26" i="56"/>
  <c r="F26" i="56"/>
  <c r="F13" i="112" s="1"/>
  <c r="K25" i="56"/>
  <c r="I25" i="56"/>
  <c r="F25" i="56"/>
  <c r="F13" i="111" s="1"/>
  <c r="K24" i="56"/>
  <c r="I24" i="56"/>
  <c r="F24" i="56"/>
  <c r="F13" i="110" s="1"/>
  <c r="J13" i="110" s="1"/>
  <c r="K23" i="56"/>
  <c r="I23" i="56"/>
  <c r="F23" i="56"/>
  <c r="F13" i="109" s="1"/>
  <c r="K22" i="56"/>
  <c r="I22" i="56"/>
  <c r="F22" i="56"/>
  <c r="F13" i="108" s="1"/>
  <c r="K21" i="56"/>
  <c r="I21" i="56"/>
  <c r="F21" i="56"/>
  <c r="F13" i="107" s="1"/>
  <c r="K20" i="56"/>
  <c r="I20" i="56"/>
  <c r="F20" i="56"/>
  <c r="F13" i="106" s="1"/>
  <c r="K19" i="56"/>
  <c r="I19" i="56"/>
  <c r="F19" i="56"/>
  <c r="F13" i="105" s="1"/>
  <c r="K18" i="56"/>
  <c r="I18" i="56"/>
  <c r="F18" i="56"/>
  <c r="F13" i="104" s="1"/>
  <c r="K17" i="56"/>
  <c r="I17" i="56"/>
  <c r="F17" i="56"/>
  <c r="F13" i="103" s="1"/>
  <c r="K16" i="56"/>
  <c r="I16" i="56"/>
  <c r="F16" i="56"/>
  <c r="F13" i="102" s="1"/>
  <c r="K15" i="56"/>
  <c r="I15" i="56"/>
  <c r="F15" i="56"/>
  <c r="F13" i="101" s="1"/>
  <c r="K14" i="56"/>
  <c r="I14" i="56"/>
  <c r="F14" i="56"/>
  <c r="F13" i="100" s="1"/>
  <c r="K13" i="56"/>
  <c r="I13" i="56"/>
  <c r="F13" i="56"/>
  <c r="F13" i="99" s="1"/>
  <c r="K12" i="56"/>
  <c r="I12" i="56"/>
  <c r="F12" i="56"/>
  <c r="F13" i="98" s="1"/>
  <c r="K11" i="56"/>
  <c r="I11" i="56"/>
  <c r="F11" i="56"/>
  <c r="F13" i="97" s="1"/>
  <c r="H47" i="55"/>
  <c r="G47" i="55"/>
  <c r="E47" i="55"/>
  <c r="D47" i="55"/>
  <c r="C47" i="55"/>
  <c r="K34" i="55"/>
  <c r="I34" i="55"/>
  <c r="I12" i="120" s="1"/>
  <c r="F34" i="55"/>
  <c r="F12" i="120" s="1"/>
  <c r="K46" i="55"/>
  <c r="I46" i="55"/>
  <c r="F46" i="55"/>
  <c r="F12" i="132" s="1"/>
  <c r="K45" i="55"/>
  <c r="I45" i="55"/>
  <c r="I12" i="131" s="1"/>
  <c r="F45" i="55"/>
  <c r="F12" i="131" s="1"/>
  <c r="K44" i="55"/>
  <c r="I44" i="55"/>
  <c r="I12" i="130" s="1"/>
  <c r="F44" i="55"/>
  <c r="F12" i="130" s="1"/>
  <c r="K43" i="55"/>
  <c r="I43" i="55"/>
  <c r="I12" i="129" s="1"/>
  <c r="F43" i="55"/>
  <c r="F12" i="129" s="1"/>
  <c r="K42" i="55"/>
  <c r="I42" i="55"/>
  <c r="F42" i="55"/>
  <c r="F12" i="128" s="1"/>
  <c r="K41" i="55"/>
  <c r="I41" i="55"/>
  <c r="I12" i="127" s="1"/>
  <c r="F41" i="55"/>
  <c r="F12" i="127" s="1"/>
  <c r="K40" i="55"/>
  <c r="I40" i="55"/>
  <c r="I12" i="126" s="1"/>
  <c r="F40" i="55"/>
  <c r="F12" i="126" s="1"/>
  <c r="K39" i="55"/>
  <c r="I39" i="55"/>
  <c r="I12" i="125" s="1"/>
  <c r="F39" i="55"/>
  <c r="F12" i="125" s="1"/>
  <c r="K38" i="55"/>
  <c r="I38" i="55"/>
  <c r="F38" i="55"/>
  <c r="F12" i="124" s="1"/>
  <c r="K37" i="55"/>
  <c r="I37" i="55"/>
  <c r="I12" i="123" s="1"/>
  <c r="F37" i="55"/>
  <c r="K36" i="55"/>
  <c r="I36" i="55"/>
  <c r="I12" i="122" s="1"/>
  <c r="F36" i="55"/>
  <c r="F12" i="122" s="1"/>
  <c r="K35" i="55"/>
  <c r="I35" i="55"/>
  <c r="I12" i="121" s="1"/>
  <c r="F35" i="55"/>
  <c r="F12" i="121" s="1"/>
  <c r="K33" i="55"/>
  <c r="I33" i="55"/>
  <c r="F33" i="55"/>
  <c r="F12" i="119" s="1"/>
  <c r="K32" i="55"/>
  <c r="I32" i="55"/>
  <c r="F32" i="55"/>
  <c r="F12" i="118" s="1"/>
  <c r="K31" i="55"/>
  <c r="I31" i="55"/>
  <c r="F31" i="55"/>
  <c r="F12" i="117" s="1"/>
  <c r="K30" i="55"/>
  <c r="I30" i="55"/>
  <c r="F30" i="55"/>
  <c r="F12" i="116" s="1"/>
  <c r="K29" i="55"/>
  <c r="I29" i="55"/>
  <c r="F29" i="55"/>
  <c r="F12" i="115" s="1"/>
  <c r="K28" i="55"/>
  <c r="I28" i="55"/>
  <c r="F28" i="55"/>
  <c r="F12" i="114" s="1"/>
  <c r="K27" i="55"/>
  <c r="I27" i="55"/>
  <c r="F27" i="55"/>
  <c r="F12" i="113" s="1"/>
  <c r="K26" i="55"/>
  <c r="I26" i="55"/>
  <c r="F26" i="55"/>
  <c r="F12" i="112" s="1"/>
  <c r="K25" i="55"/>
  <c r="I25" i="55"/>
  <c r="F25" i="55"/>
  <c r="F12" i="111" s="1"/>
  <c r="K24" i="55"/>
  <c r="I24" i="55"/>
  <c r="F24" i="55"/>
  <c r="F12" i="110" s="1"/>
  <c r="K23" i="55"/>
  <c r="I23" i="55"/>
  <c r="F23" i="55"/>
  <c r="F12" i="109" s="1"/>
  <c r="K22" i="55"/>
  <c r="I22" i="55"/>
  <c r="F22" i="55"/>
  <c r="F12" i="108" s="1"/>
  <c r="K21" i="55"/>
  <c r="I21" i="55"/>
  <c r="F21" i="55"/>
  <c r="F12" i="107" s="1"/>
  <c r="K20" i="55"/>
  <c r="I20" i="55"/>
  <c r="F20" i="55"/>
  <c r="F12" i="106" s="1"/>
  <c r="K19" i="55"/>
  <c r="I19" i="55"/>
  <c r="F19" i="55"/>
  <c r="F12" i="105" s="1"/>
  <c r="K18" i="55"/>
  <c r="I18" i="55"/>
  <c r="F18" i="55"/>
  <c r="F12" i="104" s="1"/>
  <c r="K17" i="55"/>
  <c r="I17" i="55"/>
  <c r="F17" i="55"/>
  <c r="F12" i="103" s="1"/>
  <c r="K16" i="55"/>
  <c r="I16" i="55"/>
  <c r="F16" i="55"/>
  <c r="F12" i="102" s="1"/>
  <c r="K15" i="55"/>
  <c r="I15" i="55"/>
  <c r="F15" i="55"/>
  <c r="F12" i="101" s="1"/>
  <c r="K14" i="55"/>
  <c r="I14" i="55"/>
  <c r="F14" i="55"/>
  <c r="F12" i="100" s="1"/>
  <c r="K13" i="55"/>
  <c r="I13" i="55"/>
  <c r="F13" i="55"/>
  <c r="F12" i="99" s="1"/>
  <c r="K12" i="55"/>
  <c r="I12" i="55"/>
  <c r="F12" i="55"/>
  <c r="F12" i="98" s="1"/>
  <c r="K11" i="55"/>
  <c r="I11" i="55"/>
  <c r="F11" i="55"/>
  <c r="F12" i="97" s="1"/>
  <c r="H47" i="54"/>
  <c r="G47" i="54"/>
  <c r="F47" i="54"/>
  <c r="E47" i="54"/>
  <c r="D47" i="54"/>
  <c r="C47" i="54"/>
  <c r="K34" i="54"/>
  <c r="I34" i="54"/>
  <c r="K46" i="54"/>
  <c r="I46" i="54"/>
  <c r="K45" i="54"/>
  <c r="I45" i="54"/>
  <c r="K44" i="54"/>
  <c r="I44" i="54"/>
  <c r="K43" i="54"/>
  <c r="I43" i="54"/>
  <c r="K42" i="54"/>
  <c r="I42" i="54"/>
  <c r="K41" i="54"/>
  <c r="I41" i="54"/>
  <c r="K40" i="54"/>
  <c r="I40" i="54"/>
  <c r="K39" i="54"/>
  <c r="I39" i="54"/>
  <c r="K38" i="54"/>
  <c r="I38" i="54"/>
  <c r="K37" i="54"/>
  <c r="I37" i="54"/>
  <c r="K36" i="54"/>
  <c r="I36" i="54"/>
  <c r="K35" i="54"/>
  <c r="I35" i="54"/>
  <c r="K33" i="54"/>
  <c r="I33" i="54"/>
  <c r="J33" i="54" s="1"/>
  <c r="K32" i="54"/>
  <c r="I32" i="54"/>
  <c r="J32" i="54" s="1"/>
  <c r="K31" i="54"/>
  <c r="I31" i="54"/>
  <c r="J31" i="54" s="1"/>
  <c r="K30" i="54"/>
  <c r="I30" i="54"/>
  <c r="J30" i="54" s="1"/>
  <c r="K29" i="54"/>
  <c r="I29" i="54"/>
  <c r="J29" i="54" s="1"/>
  <c r="K28" i="54"/>
  <c r="I28" i="54"/>
  <c r="J28" i="54" s="1"/>
  <c r="K27" i="54"/>
  <c r="I27" i="54"/>
  <c r="J27" i="54" s="1"/>
  <c r="K26" i="54"/>
  <c r="I26" i="54"/>
  <c r="J26" i="54" s="1"/>
  <c r="K25" i="54"/>
  <c r="I25" i="54"/>
  <c r="J25" i="54" s="1"/>
  <c r="K24" i="54"/>
  <c r="I24" i="54"/>
  <c r="J24" i="54" s="1"/>
  <c r="K23" i="54"/>
  <c r="I23" i="54"/>
  <c r="J23" i="54" s="1"/>
  <c r="K22" i="54"/>
  <c r="I22" i="54"/>
  <c r="J22" i="54" s="1"/>
  <c r="K21" i="54"/>
  <c r="I21" i="54"/>
  <c r="J21" i="54" s="1"/>
  <c r="K20" i="54"/>
  <c r="I20" i="54"/>
  <c r="J20" i="54" s="1"/>
  <c r="K19" i="54"/>
  <c r="I19" i="54"/>
  <c r="J19" i="54" s="1"/>
  <c r="K18" i="54"/>
  <c r="I18" i="54"/>
  <c r="J18" i="54" s="1"/>
  <c r="K17" i="54"/>
  <c r="I17" i="54"/>
  <c r="J17" i="54" s="1"/>
  <c r="K16" i="54"/>
  <c r="I16" i="54"/>
  <c r="J16" i="54" s="1"/>
  <c r="K15" i="54"/>
  <c r="I15" i="54"/>
  <c r="J15" i="54" s="1"/>
  <c r="K14" i="54"/>
  <c r="I14" i="54"/>
  <c r="J14" i="54" s="1"/>
  <c r="K13" i="54"/>
  <c r="I13" i="54"/>
  <c r="J13" i="54" s="1"/>
  <c r="K12" i="54"/>
  <c r="I12" i="54"/>
  <c r="J12" i="54" s="1"/>
  <c r="K11" i="54"/>
  <c r="I11" i="54"/>
  <c r="D7" i="53" l="1"/>
  <c r="G9" i="53"/>
  <c r="E10" i="53"/>
  <c r="J23" i="120"/>
  <c r="F23" i="121"/>
  <c r="D19" i="53"/>
  <c r="G21" i="53"/>
  <c r="E22" i="53"/>
  <c r="J27" i="120"/>
  <c r="F27" i="121"/>
  <c r="J27" i="124"/>
  <c r="F27" i="125"/>
  <c r="D23" i="53"/>
  <c r="C24" i="53"/>
  <c r="G25" i="53"/>
  <c r="J35" i="73"/>
  <c r="I30" i="121"/>
  <c r="J39" i="73"/>
  <c r="I30" i="125"/>
  <c r="J43" i="73"/>
  <c r="I30" i="129"/>
  <c r="J34" i="73"/>
  <c r="I30" i="120"/>
  <c r="E26" i="53"/>
  <c r="D27" i="53"/>
  <c r="C28" i="53"/>
  <c r="G29" i="53"/>
  <c r="E30" i="53"/>
  <c r="J35" i="120"/>
  <c r="F35" i="121"/>
  <c r="J35" i="124"/>
  <c r="F35" i="125"/>
  <c r="D31" i="53"/>
  <c r="C32" i="53"/>
  <c r="G33" i="53"/>
  <c r="E34" i="53"/>
  <c r="C36" i="53"/>
  <c r="G37" i="53"/>
  <c r="E38" i="53"/>
  <c r="J42" i="120"/>
  <c r="F42" i="121"/>
  <c r="D39" i="53"/>
  <c r="C40" i="53"/>
  <c r="H40" i="53"/>
  <c r="J44" i="122"/>
  <c r="F44" i="123"/>
  <c r="G41" i="53"/>
  <c r="J35" i="88"/>
  <c r="I45" i="121"/>
  <c r="J39" i="88"/>
  <c r="I45" i="125"/>
  <c r="J45" i="125" s="1"/>
  <c r="J43" i="88"/>
  <c r="I45" i="129"/>
  <c r="J34" i="88"/>
  <c r="I45" i="120"/>
  <c r="J45" i="120" s="1"/>
  <c r="E42" i="53"/>
  <c r="E44" i="53" s="1"/>
  <c r="J46" i="120"/>
  <c r="F46" i="121"/>
  <c r="D43" i="53"/>
  <c r="C45" i="53"/>
  <c r="C46" i="53" s="1"/>
  <c r="H45" i="53"/>
  <c r="H46" i="53" s="1"/>
  <c r="J48" i="122"/>
  <c r="F48" i="123"/>
  <c r="G47" i="53"/>
  <c r="E48" i="53"/>
  <c r="D49" i="53"/>
  <c r="C51" i="53"/>
  <c r="G52" i="53"/>
  <c r="G53" i="53" s="1"/>
  <c r="E56" i="53"/>
  <c r="E57" i="53" s="1"/>
  <c r="J37" i="106"/>
  <c r="J33" i="114"/>
  <c r="J16" i="116"/>
  <c r="J51" i="116"/>
  <c r="J13" i="125"/>
  <c r="F13" i="126"/>
  <c r="F14" i="123"/>
  <c r="D11" i="53"/>
  <c r="C12" i="53"/>
  <c r="G13" i="53"/>
  <c r="J38" i="54"/>
  <c r="I11" i="124"/>
  <c r="G6" i="53"/>
  <c r="E7" i="53"/>
  <c r="E11" i="53"/>
  <c r="I47" i="63"/>
  <c r="D15" i="53"/>
  <c r="C16" i="53"/>
  <c r="G17" i="53"/>
  <c r="E19" i="53"/>
  <c r="D20" i="53"/>
  <c r="J25" i="125"/>
  <c r="F25" i="126"/>
  <c r="C21" i="53"/>
  <c r="J13" i="69"/>
  <c r="J17" i="69"/>
  <c r="J21" i="69"/>
  <c r="J25" i="69"/>
  <c r="J29" i="69"/>
  <c r="J33" i="69"/>
  <c r="J38" i="69"/>
  <c r="I26" i="124"/>
  <c r="J42" i="69"/>
  <c r="I26" i="128"/>
  <c r="J46" i="69"/>
  <c r="I26" i="132"/>
  <c r="G22" i="53"/>
  <c r="E23" i="53"/>
  <c r="D24" i="53"/>
  <c r="C25" i="53"/>
  <c r="G26" i="53"/>
  <c r="E27" i="53"/>
  <c r="D28" i="53"/>
  <c r="C29" i="53"/>
  <c r="G30" i="53"/>
  <c r="E31" i="53"/>
  <c r="D32" i="53"/>
  <c r="J12" i="80"/>
  <c r="J16" i="80"/>
  <c r="J20" i="80"/>
  <c r="J24" i="80"/>
  <c r="J28" i="80"/>
  <c r="J32" i="80"/>
  <c r="J37" i="80"/>
  <c r="I37" i="123"/>
  <c r="J41" i="80"/>
  <c r="I37" i="127"/>
  <c r="J45" i="80"/>
  <c r="I37" i="131"/>
  <c r="C33" i="53"/>
  <c r="J38" i="122"/>
  <c r="F38" i="123"/>
  <c r="G34" i="53"/>
  <c r="I47" i="82"/>
  <c r="J15" i="82"/>
  <c r="J19" i="82"/>
  <c r="J23" i="82"/>
  <c r="J27" i="82"/>
  <c r="J31" i="82"/>
  <c r="J39" i="120"/>
  <c r="F39" i="121"/>
  <c r="J36" i="82"/>
  <c r="I39" i="122"/>
  <c r="J40" i="82"/>
  <c r="I39" i="126"/>
  <c r="J44" i="82"/>
  <c r="I39" i="130"/>
  <c r="D36" i="53"/>
  <c r="C37" i="53"/>
  <c r="C44" i="53" s="1"/>
  <c r="G38" i="53"/>
  <c r="E39" i="53"/>
  <c r="J43" i="120"/>
  <c r="F43" i="121"/>
  <c r="J43" i="124"/>
  <c r="F43" i="125"/>
  <c r="D40" i="53"/>
  <c r="C41" i="53"/>
  <c r="G42" i="53"/>
  <c r="E43" i="53"/>
  <c r="J47" i="100"/>
  <c r="J47" i="124"/>
  <c r="F47" i="125"/>
  <c r="D45" i="53"/>
  <c r="D46" i="53" s="1"/>
  <c r="C47" i="53"/>
  <c r="G48" i="53"/>
  <c r="K48" i="53" s="1"/>
  <c r="E49" i="53"/>
  <c r="J51" i="100"/>
  <c r="J51" i="120"/>
  <c r="F51" i="121"/>
  <c r="D51" i="53"/>
  <c r="C52" i="53"/>
  <c r="G56" i="53"/>
  <c r="G57" i="53" s="1"/>
  <c r="J14" i="108"/>
  <c r="C15" i="53"/>
  <c r="G16" i="53"/>
  <c r="C20" i="53"/>
  <c r="J40" i="54"/>
  <c r="I11" i="126"/>
  <c r="J44" i="54"/>
  <c r="I11" i="130"/>
  <c r="J46" i="54"/>
  <c r="I11" i="132"/>
  <c r="I47" i="56"/>
  <c r="J13" i="120"/>
  <c r="F13" i="121"/>
  <c r="C9" i="53"/>
  <c r="G10" i="53"/>
  <c r="D12" i="53"/>
  <c r="J13" i="55"/>
  <c r="J17" i="55"/>
  <c r="J21" i="55"/>
  <c r="J25" i="55"/>
  <c r="J29" i="55"/>
  <c r="J33" i="55"/>
  <c r="J12" i="122"/>
  <c r="F12" i="123"/>
  <c r="J38" i="55"/>
  <c r="I12" i="124"/>
  <c r="J42" i="55"/>
  <c r="I12" i="128"/>
  <c r="J46" i="55"/>
  <c r="I12" i="132"/>
  <c r="G7" i="53"/>
  <c r="E8" i="53"/>
  <c r="I47" i="57"/>
  <c r="J15" i="57"/>
  <c r="J19" i="57"/>
  <c r="J36" i="57"/>
  <c r="I14" i="122"/>
  <c r="J14" i="122" s="1"/>
  <c r="D9" i="53"/>
  <c r="C10" i="53"/>
  <c r="J16" i="122"/>
  <c r="F16" i="123"/>
  <c r="G11" i="53"/>
  <c r="E12" i="53"/>
  <c r="D13" i="53"/>
  <c r="E15" i="53"/>
  <c r="D16" i="53"/>
  <c r="J12" i="65"/>
  <c r="J16" i="65"/>
  <c r="J20" i="65"/>
  <c r="J24" i="65"/>
  <c r="J28" i="65"/>
  <c r="J32" i="65"/>
  <c r="J37" i="65"/>
  <c r="I22" i="123"/>
  <c r="J41" i="65"/>
  <c r="I22" i="127"/>
  <c r="J45" i="65"/>
  <c r="I22" i="131"/>
  <c r="G19" i="53"/>
  <c r="E20" i="53"/>
  <c r="J25" i="120"/>
  <c r="F25" i="121"/>
  <c r="D21" i="53"/>
  <c r="C22" i="53"/>
  <c r="G23" i="53"/>
  <c r="E24" i="53"/>
  <c r="I47" i="72"/>
  <c r="J29" i="120"/>
  <c r="F29" i="121"/>
  <c r="D25" i="53"/>
  <c r="C26" i="53"/>
  <c r="G27" i="53"/>
  <c r="J14" i="75"/>
  <c r="J18" i="75"/>
  <c r="J22" i="75"/>
  <c r="J26" i="75"/>
  <c r="J30" i="75"/>
  <c r="J35" i="75"/>
  <c r="I32" i="121"/>
  <c r="J39" i="75"/>
  <c r="I32" i="125"/>
  <c r="J43" i="75"/>
  <c r="I32" i="129"/>
  <c r="E28" i="53"/>
  <c r="I47" i="76"/>
  <c r="J33" i="120"/>
  <c r="F33" i="121"/>
  <c r="D29" i="53"/>
  <c r="C30" i="53"/>
  <c r="G31" i="53"/>
  <c r="J14" i="79"/>
  <c r="J18" i="79"/>
  <c r="J22" i="79"/>
  <c r="J26" i="79"/>
  <c r="J30" i="79"/>
  <c r="J35" i="79"/>
  <c r="I36" i="121"/>
  <c r="J39" i="79"/>
  <c r="I36" i="125"/>
  <c r="J43" i="79"/>
  <c r="I36" i="129"/>
  <c r="J34" i="79"/>
  <c r="I36" i="120"/>
  <c r="J36" i="120" s="1"/>
  <c r="E32" i="53"/>
  <c r="I47" i="80"/>
  <c r="D33" i="53"/>
  <c r="C34" i="53"/>
  <c r="E36" i="53"/>
  <c r="J15" i="83"/>
  <c r="J19" i="83"/>
  <c r="J23" i="83"/>
  <c r="J27" i="83"/>
  <c r="J31" i="83"/>
  <c r="J36" i="83"/>
  <c r="I40" i="122"/>
  <c r="J40" i="83"/>
  <c r="I40" i="126"/>
  <c r="J44" i="83"/>
  <c r="I40" i="130"/>
  <c r="D37" i="53"/>
  <c r="J41" i="125"/>
  <c r="F41" i="126"/>
  <c r="C38" i="53"/>
  <c r="G39" i="53"/>
  <c r="J14" i="86"/>
  <c r="J18" i="86"/>
  <c r="J22" i="86"/>
  <c r="J26" i="86"/>
  <c r="J30" i="86"/>
  <c r="J35" i="86"/>
  <c r="I43" i="121"/>
  <c r="E40" i="53"/>
  <c r="D41" i="53"/>
  <c r="D44" i="53" s="1"/>
  <c r="F45" i="126"/>
  <c r="C42" i="53"/>
  <c r="H42" i="53"/>
  <c r="K42" i="53" s="1"/>
  <c r="J46" i="122"/>
  <c r="F46" i="123"/>
  <c r="G43" i="53"/>
  <c r="E45" i="53"/>
  <c r="E46" i="53" s="1"/>
  <c r="D47" i="53"/>
  <c r="C48" i="53"/>
  <c r="H48" i="53"/>
  <c r="G49" i="53"/>
  <c r="E51" i="53"/>
  <c r="J52" i="108"/>
  <c r="D52" i="53"/>
  <c r="C56" i="53"/>
  <c r="C57" i="53" s="1"/>
  <c r="H56" i="53"/>
  <c r="H57" i="53" s="1"/>
  <c r="J14" i="100"/>
  <c r="J46" i="114"/>
  <c r="C8" i="53"/>
  <c r="J36" i="54"/>
  <c r="I11" i="122"/>
  <c r="J42" i="54"/>
  <c r="I11" i="128"/>
  <c r="D8" i="53"/>
  <c r="D18" i="53" s="1"/>
  <c r="C13" i="53"/>
  <c r="J35" i="54"/>
  <c r="I11" i="121"/>
  <c r="J37" i="54"/>
  <c r="I11" i="123"/>
  <c r="J39" i="54"/>
  <c r="I11" i="125"/>
  <c r="J41" i="54"/>
  <c r="I11" i="127"/>
  <c r="J43" i="54"/>
  <c r="I11" i="129"/>
  <c r="J45" i="54"/>
  <c r="I11" i="131"/>
  <c r="J34" i="54"/>
  <c r="I11" i="120"/>
  <c r="C7" i="53"/>
  <c r="G8" i="53"/>
  <c r="J14" i="57"/>
  <c r="J30" i="57"/>
  <c r="J35" i="57"/>
  <c r="I14" i="121"/>
  <c r="J39" i="57"/>
  <c r="I14" i="125"/>
  <c r="J43" i="57"/>
  <c r="I14" i="129"/>
  <c r="J34" i="57"/>
  <c r="I14" i="120"/>
  <c r="E9" i="53"/>
  <c r="D10" i="53"/>
  <c r="C11" i="53"/>
  <c r="G12" i="53"/>
  <c r="G18" i="53" s="1"/>
  <c r="E13" i="53"/>
  <c r="G15" i="53"/>
  <c r="E16" i="53"/>
  <c r="I47" i="65"/>
  <c r="C19" i="53"/>
  <c r="J24" i="122"/>
  <c r="F24" i="123"/>
  <c r="G20" i="53"/>
  <c r="G35" i="53" s="1"/>
  <c r="E21" i="53"/>
  <c r="I47" i="69"/>
  <c r="J26" i="120"/>
  <c r="F26" i="121"/>
  <c r="D22" i="53"/>
  <c r="D35" i="53" s="1"/>
  <c r="C23" i="53"/>
  <c r="J28" i="122"/>
  <c r="F28" i="123"/>
  <c r="G24" i="53"/>
  <c r="E25" i="53"/>
  <c r="I47" i="73"/>
  <c r="J15" i="73"/>
  <c r="J19" i="73"/>
  <c r="J23" i="73"/>
  <c r="J27" i="73"/>
  <c r="J31" i="73"/>
  <c r="J30" i="120"/>
  <c r="F30" i="121"/>
  <c r="J36" i="73"/>
  <c r="I30" i="122"/>
  <c r="J40" i="73"/>
  <c r="I30" i="126"/>
  <c r="J44" i="73"/>
  <c r="I30" i="130"/>
  <c r="D26" i="53"/>
  <c r="J12" i="74"/>
  <c r="J16" i="74"/>
  <c r="J20" i="74"/>
  <c r="J24" i="74"/>
  <c r="J28" i="74"/>
  <c r="J32" i="74"/>
  <c r="J37" i="74"/>
  <c r="I31" i="123"/>
  <c r="J41" i="74"/>
  <c r="I31" i="127"/>
  <c r="J45" i="74"/>
  <c r="I31" i="131"/>
  <c r="C27" i="53"/>
  <c r="J32" i="122"/>
  <c r="F32" i="123"/>
  <c r="G28" i="53"/>
  <c r="E29" i="53"/>
  <c r="D30" i="53"/>
  <c r="C31" i="53"/>
  <c r="J36" i="122"/>
  <c r="F36" i="123"/>
  <c r="G32" i="53"/>
  <c r="E33" i="53"/>
  <c r="J38" i="120"/>
  <c r="F38" i="121"/>
  <c r="D34" i="53"/>
  <c r="J39" i="114"/>
  <c r="G36" i="53"/>
  <c r="G44" i="53" s="1"/>
  <c r="E37" i="53"/>
  <c r="I47" i="84"/>
  <c r="J41" i="120"/>
  <c r="F41" i="121"/>
  <c r="D38" i="53"/>
  <c r="C39" i="53"/>
  <c r="H39" i="53"/>
  <c r="G40" i="53"/>
  <c r="E41" i="53"/>
  <c r="I47" i="88"/>
  <c r="D42" i="53"/>
  <c r="C43" i="53"/>
  <c r="H43" i="53"/>
  <c r="J13" i="90"/>
  <c r="J17" i="90"/>
  <c r="J21" i="90"/>
  <c r="J25" i="90"/>
  <c r="J47" i="114"/>
  <c r="J29" i="90"/>
  <c r="G45" i="53"/>
  <c r="G46" i="53" s="1"/>
  <c r="K46" i="53" s="1"/>
  <c r="E47" i="53"/>
  <c r="I47" i="92"/>
  <c r="D48" i="53"/>
  <c r="C49" i="53"/>
  <c r="G51" i="53"/>
  <c r="E52" i="53"/>
  <c r="J19" i="96"/>
  <c r="J23" i="96"/>
  <c r="J27" i="96"/>
  <c r="J31" i="96"/>
  <c r="J36" i="96"/>
  <c r="I53" i="122"/>
  <c r="J40" i="96"/>
  <c r="I53" i="126"/>
  <c r="J44" i="96"/>
  <c r="I53" i="130"/>
  <c r="D56" i="53"/>
  <c r="D57" i="53" s="1"/>
  <c r="I54" i="101"/>
  <c r="I10" i="134" s="1"/>
  <c r="J48" i="106"/>
  <c r="J45" i="110"/>
  <c r="J19" i="120"/>
  <c r="F19" i="121"/>
  <c r="J19" i="121" s="1"/>
  <c r="J19" i="124"/>
  <c r="F19" i="125"/>
  <c r="D14" i="53"/>
  <c r="G6" i="38"/>
  <c r="G6" i="134"/>
  <c r="H7" i="38"/>
  <c r="H7" i="134"/>
  <c r="G10" i="38"/>
  <c r="G10" i="134"/>
  <c r="H13" i="38"/>
  <c r="H13" i="134"/>
  <c r="G17" i="38"/>
  <c r="K17" i="38" s="1"/>
  <c r="G17" i="134"/>
  <c r="G19" i="38"/>
  <c r="G19" i="134"/>
  <c r="G24" i="38"/>
  <c r="G24" i="134"/>
  <c r="G27" i="38"/>
  <c r="G27" i="134"/>
  <c r="E14" i="53"/>
  <c r="H55" i="134"/>
  <c r="G9" i="38"/>
  <c r="G9" i="134"/>
  <c r="G16" i="38"/>
  <c r="G16" i="134"/>
  <c r="H17" i="38"/>
  <c r="H17" i="134"/>
  <c r="G22" i="38"/>
  <c r="G22" i="134"/>
  <c r="G23" i="38"/>
  <c r="G23" i="134"/>
  <c r="G25" i="38"/>
  <c r="G25" i="134"/>
  <c r="G26" i="38"/>
  <c r="G26" i="134"/>
  <c r="K26" i="134" s="1"/>
  <c r="G14" i="53"/>
  <c r="G8" i="38"/>
  <c r="G8" i="134"/>
  <c r="K8" i="134" s="1"/>
  <c r="H9" i="38"/>
  <c r="H9" i="134"/>
  <c r="G12" i="38"/>
  <c r="G12" i="134"/>
  <c r="K12" i="134" s="1"/>
  <c r="G14" i="38"/>
  <c r="G14" i="134"/>
  <c r="K14" i="134" s="1"/>
  <c r="G15" i="38"/>
  <c r="G15" i="134"/>
  <c r="K16" i="134"/>
  <c r="G21" i="38"/>
  <c r="G21" i="134"/>
  <c r="K22" i="134"/>
  <c r="H23" i="38"/>
  <c r="H23" i="134"/>
  <c r="H43" i="134" s="1"/>
  <c r="C14" i="53"/>
  <c r="G7" i="38"/>
  <c r="G7" i="134"/>
  <c r="G11" i="38"/>
  <c r="G11" i="134"/>
  <c r="K11" i="134" s="1"/>
  <c r="G13" i="38"/>
  <c r="K13" i="38" s="1"/>
  <c r="G13" i="134"/>
  <c r="H15" i="38"/>
  <c r="K15" i="38" s="1"/>
  <c r="H15" i="134"/>
  <c r="G18" i="38"/>
  <c r="G18" i="134"/>
  <c r="G20" i="38"/>
  <c r="G20" i="134"/>
  <c r="H21" i="38"/>
  <c r="K21" i="38" s="1"/>
  <c r="H21" i="134"/>
  <c r="G28" i="38"/>
  <c r="G28" i="134"/>
  <c r="K28" i="134" s="1"/>
  <c r="E17" i="53"/>
  <c r="J22" i="122"/>
  <c r="F22" i="123"/>
  <c r="C17" i="53"/>
  <c r="J15" i="65"/>
  <c r="J19" i="65"/>
  <c r="J23" i="65"/>
  <c r="J27" i="65"/>
  <c r="J31" i="65"/>
  <c r="J22" i="120"/>
  <c r="F22" i="121"/>
  <c r="J36" i="65"/>
  <c r="J40" i="65"/>
  <c r="J44" i="65"/>
  <c r="D17" i="53"/>
  <c r="F6" i="53"/>
  <c r="C7" i="38"/>
  <c r="C7" i="134"/>
  <c r="D8" i="38"/>
  <c r="D8" i="134"/>
  <c r="E9" i="38"/>
  <c r="E9" i="134"/>
  <c r="C11" i="38"/>
  <c r="C11" i="134"/>
  <c r="D12" i="38"/>
  <c r="D12" i="134"/>
  <c r="C13" i="38"/>
  <c r="C13" i="134"/>
  <c r="D14" i="38"/>
  <c r="D14" i="134"/>
  <c r="D15" i="38"/>
  <c r="D15" i="134"/>
  <c r="E16" i="38"/>
  <c r="E16" i="134"/>
  <c r="C18" i="38"/>
  <c r="C18" i="134"/>
  <c r="C20" i="38"/>
  <c r="C20" i="134"/>
  <c r="D21" i="38"/>
  <c r="D21" i="134"/>
  <c r="E22" i="38"/>
  <c r="E22" i="134"/>
  <c r="E23" i="38"/>
  <c r="E23" i="134"/>
  <c r="E25" i="38"/>
  <c r="E25" i="134"/>
  <c r="E26" i="38"/>
  <c r="E26" i="134"/>
  <c r="C28" i="38"/>
  <c r="C28" i="134"/>
  <c r="C6" i="53"/>
  <c r="C6" i="38"/>
  <c r="C6" i="134"/>
  <c r="D7" i="38"/>
  <c r="D7" i="134"/>
  <c r="E8" i="38"/>
  <c r="E8" i="134"/>
  <c r="C10" i="38"/>
  <c r="C10" i="134"/>
  <c r="D11" i="38"/>
  <c r="D11" i="134"/>
  <c r="E12" i="38"/>
  <c r="E12" i="134"/>
  <c r="D13" i="38"/>
  <c r="D13" i="134"/>
  <c r="E14" i="38"/>
  <c r="E14" i="134"/>
  <c r="E15" i="38"/>
  <c r="E15" i="134"/>
  <c r="C17" i="38"/>
  <c r="C17" i="134"/>
  <c r="D18" i="38"/>
  <c r="D18" i="134"/>
  <c r="C19" i="38"/>
  <c r="C19" i="134"/>
  <c r="D20" i="38"/>
  <c r="D20" i="134"/>
  <c r="E21" i="38"/>
  <c r="E21" i="134"/>
  <c r="C24" i="38"/>
  <c r="C24" i="134"/>
  <c r="C27" i="38"/>
  <c r="C27" i="134"/>
  <c r="D28" i="38"/>
  <c r="D28" i="134"/>
  <c r="D6" i="53"/>
  <c r="D6" i="38"/>
  <c r="D6" i="134"/>
  <c r="E7" i="38"/>
  <c r="E7" i="134"/>
  <c r="C9" i="38"/>
  <c r="C9" i="134"/>
  <c r="D10" i="38"/>
  <c r="D10" i="134"/>
  <c r="E11" i="38"/>
  <c r="E11" i="134"/>
  <c r="E13" i="38"/>
  <c r="E13" i="134"/>
  <c r="C16" i="38"/>
  <c r="C16" i="134"/>
  <c r="D17" i="38"/>
  <c r="D17" i="134"/>
  <c r="E18" i="38"/>
  <c r="E18" i="134"/>
  <c r="D19" i="38"/>
  <c r="D19" i="134"/>
  <c r="E20" i="38"/>
  <c r="E20" i="134"/>
  <c r="C22" i="38"/>
  <c r="C22" i="134"/>
  <c r="C23" i="38"/>
  <c r="C23" i="134"/>
  <c r="D24" i="38"/>
  <c r="D24" i="134"/>
  <c r="C25" i="38"/>
  <c r="C25" i="134"/>
  <c r="C26" i="38"/>
  <c r="C26" i="134"/>
  <c r="D27" i="38"/>
  <c r="D27" i="134"/>
  <c r="E28" i="38"/>
  <c r="E28" i="134"/>
  <c r="E6" i="53"/>
  <c r="E6" i="38"/>
  <c r="E6" i="134"/>
  <c r="C8" i="38"/>
  <c r="C8" i="134"/>
  <c r="D9" i="38"/>
  <c r="D9" i="134"/>
  <c r="E10" i="38"/>
  <c r="E10" i="134"/>
  <c r="C12" i="38"/>
  <c r="C12" i="134"/>
  <c r="C14" i="38"/>
  <c r="C14" i="134"/>
  <c r="C15" i="38"/>
  <c r="C15" i="134"/>
  <c r="D16" i="38"/>
  <c r="D16" i="134"/>
  <c r="E17" i="38"/>
  <c r="E17" i="134"/>
  <c r="E19" i="38"/>
  <c r="E19" i="134"/>
  <c r="C21" i="38"/>
  <c r="C21" i="134"/>
  <c r="D22" i="38"/>
  <c r="D22" i="134"/>
  <c r="D23" i="38"/>
  <c r="D23" i="134"/>
  <c r="E24" i="38"/>
  <c r="E24" i="134"/>
  <c r="D25" i="38"/>
  <c r="D25" i="134"/>
  <c r="D26" i="38"/>
  <c r="D26" i="134"/>
  <c r="E27" i="38"/>
  <c r="E27" i="134"/>
  <c r="G41" i="38"/>
  <c r="G41" i="134"/>
  <c r="H41" i="38"/>
  <c r="K41" i="38" s="1"/>
  <c r="H41" i="134"/>
  <c r="D41" i="38"/>
  <c r="D41" i="134"/>
  <c r="E41" i="38"/>
  <c r="E41" i="134"/>
  <c r="C41" i="38"/>
  <c r="C41" i="134"/>
  <c r="E40" i="38"/>
  <c r="E52" i="38" s="1"/>
  <c r="E40" i="134"/>
  <c r="G40" i="38"/>
  <c r="G40" i="134"/>
  <c r="H40" i="38"/>
  <c r="H40" i="134"/>
  <c r="D40" i="38"/>
  <c r="D40" i="134"/>
  <c r="C40" i="38"/>
  <c r="C40" i="134"/>
  <c r="D39" i="38"/>
  <c r="D39" i="134"/>
  <c r="E39" i="38"/>
  <c r="E55" i="38" s="1"/>
  <c r="E39" i="134"/>
  <c r="G39" i="38"/>
  <c r="G55" i="38" s="1"/>
  <c r="G39" i="134"/>
  <c r="H39" i="38"/>
  <c r="H55" i="38" s="1"/>
  <c r="K55" i="38" s="1"/>
  <c r="H39" i="134"/>
  <c r="C39" i="38"/>
  <c r="C39" i="134"/>
  <c r="H38" i="38"/>
  <c r="K38" i="38" s="1"/>
  <c r="H38" i="134"/>
  <c r="D38" i="38"/>
  <c r="D38" i="134"/>
  <c r="E38" i="38"/>
  <c r="E38" i="134"/>
  <c r="G38" i="38"/>
  <c r="G38" i="134"/>
  <c r="C38" i="38"/>
  <c r="C38" i="134"/>
  <c r="G37" i="38"/>
  <c r="G37" i="134"/>
  <c r="H37" i="38"/>
  <c r="K37" i="38" s="1"/>
  <c r="H37" i="134"/>
  <c r="D37" i="38"/>
  <c r="D37" i="134"/>
  <c r="E37" i="38"/>
  <c r="E37" i="134"/>
  <c r="C37" i="38"/>
  <c r="C37" i="134"/>
  <c r="E36" i="38"/>
  <c r="E36" i="134"/>
  <c r="G36" i="38"/>
  <c r="G36" i="134"/>
  <c r="D36" i="38"/>
  <c r="D36" i="134"/>
  <c r="C36" i="38"/>
  <c r="C36" i="134"/>
  <c r="G35" i="38"/>
  <c r="G35" i="134"/>
  <c r="D35" i="38"/>
  <c r="D35" i="134"/>
  <c r="E35" i="38"/>
  <c r="E35" i="134"/>
  <c r="C35" i="38"/>
  <c r="C35" i="134"/>
  <c r="D34" i="38"/>
  <c r="D34" i="134"/>
  <c r="E34" i="38"/>
  <c r="E34" i="134"/>
  <c r="G34" i="38"/>
  <c r="G34" i="134"/>
  <c r="C34" i="38"/>
  <c r="C34" i="134"/>
  <c r="G33" i="38"/>
  <c r="G33" i="134"/>
  <c r="H33" i="38"/>
  <c r="H33" i="134"/>
  <c r="D33" i="38"/>
  <c r="D33" i="134"/>
  <c r="E33" i="38"/>
  <c r="E33" i="134"/>
  <c r="C33" i="38"/>
  <c r="C33" i="134"/>
  <c r="G32" i="38"/>
  <c r="G32" i="134"/>
  <c r="K32" i="134" s="1"/>
  <c r="D32" i="38"/>
  <c r="D32" i="134"/>
  <c r="E32" i="38"/>
  <c r="E32" i="134"/>
  <c r="C32" i="38"/>
  <c r="C32" i="134"/>
  <c r="E31" i="38"/>
  <c r="E31" i="134"/>
  <c r="G31" i="38"/>
  <c r="G31" i="134"/>
  <c r="H31" i="38"/>
  <c r="H31" i="134"/>
  <c r="D31" i="38"/>
  <c r="D31" i="134"/>
  <c r="C31" i="38"/>
  <c r="C31" i="134"/>
  <c r="D30" i="38"/>
  <c r="D30" i="134"/>
  <c r="E30" i="38"/>
  <c r="E30" i="134"/>
  <c r="G30" i="38"/>
  <c r="G30" i="134"/>
  <c r="H52" i="134"/>
  <c r="C30" i="38"/>
  <c r="C30" i="134"/>
  <c r="H29" i="38"/>
  <c r="H29" i="134"/>
  <c r="D29" i="38"/>
  <c r="D29" i="134"/>
  <c r="E29" i="38"/>
  <c r="E29" i="134"/>
  <c r="G29" i="38"/>
  <c r="G29" i="134"/>
  <c r="C29" i="38"/>
  <c r="C29" i="134"/>
  <c r="K57" i="53"/>
  <c r="E50" i="53"/>
  <c r="K56" i="53"/>
  <c r="J53" i="125"/>
  <c r="J52" i="122"/>
  <c r="J14" i="95"/>
  <c r="J18" i="95"/>
  <c r="J22" i="95"/>
  <c r="J26" i="95"/>
  <c r="J30" i="95"/>
  <c r="J35" i="95"/>
  <c r="J39" i="95"/>
  <c r="J43" i="95"/>
  <c r="J34" i="95"/>
  <c r="J52" i="106"/>
  <c r="J13" i="94"/>
  <c r="J17" i="94"/>
  <c r="J21" i="94"/>
  <c r="J25" i="94"/>
  <c r="J29" i="94"/>
  <c r="J33" i="94"/>
  <c r="J38" i="94"/>
  <c r="J42" i="94"/>
  <c r="J46" i="94"/>
  <c r="E53" i="53"/>
  <c r="J51" i="123"/>
  <c r="J51" i="128"/>
  <c r="J50" i="106"/>
  <c r="J12" i="90"/>
  <c r="J16" i="90"/>
  <c r="J20" i="90"/>
  <c r="J24" i="90"/>
  <c r="J28" i="90"/>
  <c r="J47" i="125"/>
  <c r="J11" i="90"/>
  <c r="J15" i="90"/>
  <c r="J19" i="90"/>
  <c r="J23" i="90"/>
  <c r="J27" i="90"/>
  <c r="J47" i="128"/>
  <c r="J14" i="90"/>
  <c r="J18" i="90"/>
  <c r="J22" i="90"/>
  <c r="J26" i="90"/>
  <c r="J30" i="90"/>
  <c r="J47" i="98"/>
  <c r="J46" i="117"/>
  <c r="J13" i="88"/>
  <c r="J17" i="88"/>
  <c r="J21" i="88"/>
  <c r="J25" i="88"/>
  <c r="J29" i="88"/>
  <c r="J33" i="88"/>
  <c r="J38" i="88"/>
  <c r="J42" i="88"/>
  <c r="J46" i="88"/>
  <c r="F47" i="88"/>
  <c r="J45" i="106"/>
  <c r="J12" i="88"/>
  <c r="J16" i="88"/>
  <c r="J20" i="88"/>
  <c r="J24" i="88"/>
  <c r="J28" i="88"/>
  <c r="J32" i="88"/>
  <c r="J37" i="88"/>
  <c r="J41" i="88"/>
  <c r="J45" i="88"/>
  <c r="J15" i="88"/>
  <c r="J19" i="88"/>
  <c r="J23" i="88"/>
  <c r="J27" i="88"/>
  <c r="J31" i="88"/>
  <c r="J36" i="88"/>
  <c r="J40" i="88"/>
  <c r="J44" i="88"/>
  <c r="J13" i="87"/>
  <c r="J17" i="87"/>
  <c r="J21" i="87"/>
  <c r="J25" i="87"/>
  <c r="J29" i="87"/>
  <c r="J33" i="87"/>
  <c r="J38" i="87"/>
  <c r="J42" i="87"/>
  <c r="J46" i="87"/>
  <c r="J44" i="114"/>
  <c r="J43" i="98"/>
  <c r="J43" i="108"/>
  <c r="J43" i="100"/>
  <c r="J43" i="106"/>
  <c r="J43" i="128"/>
  <c r="J15" i="84"/>
  <c r="J19" i="84"/>
  <c r="J23" i="84"/>
  <c r="J27" i="84"/>
  <c r="J31" i="84"/>
  <c r="J36" i="84"/>
  <c r="J40" i="84"/>
  <c r="J44" i="84"/>
  <c r="J13" i="84"/>
  <c r="J17" i="84"/>
  <c r="J21" i="84"/>
  <c r="J25" i="84"/>
  <c r="J29" i="84"/>
  <c r="J33" i="84"/>
  <c r="J38" i="84"/>
  <c r="J42" i="84"/>
  <c r="J46" i="84"/>
  <c r="J41" i="106"/>
  <c r="J13" i="83"/>
  <c r="J17" i="83"/>
  <c r="J21" i="83"/>
  <c r="J25" i="83"/>
  <c r="J29" i="83"/>
  <c r="J33" i="83"/>
  <c r="J38" i="83"/>
  <c r="J42" i="83"/>
  <c r="J46" i="83"/>
  <c r="J40" i="125"/>
  <c r="J13" i="82"/>
  <c r="J29" i="82"/>
  <c r="J33" i="82"/>
  <c r="J42" i="82"/>
  <c r="J46" i="82"/>
  <c r="J39" i="123"/>
  <c r="J17" i="82"/>
  <c r="J21" i="82"/>
  <c r="J25" i="82"/>
  <c r="J38" i="82"/>
  <c r="J39" i="106"/>
  <c r="J15" i="80"/>
  <c r="J19" i="80"/>
  <c r="J23" i="80"/>
  <c r="J27" i="80"/>
  <c r="J31" i="80"/>
  <c r="J36" i="80"/>
  <c r="J40" i="80"/>
  <c r="J44" i="80"/>
  <c r="J37" i="114"/>
  <c r="J13" i="79"/>
  <c r="J25" i="79"/>
  <c r="J29" i="79"/>
  <c r="J33" i="79"/>
  <c r="J38" i="79"/>
  <c r="J46" i="79"/>
  <c r="J17" i="79"/>
  <c r="J21" i="79"/>
  <c r="J42" i="79"/>
  <c r="J12" i="78"/>
  <c r="J16" i="78"/>
  <c r="J20" i="78"/>
  <c r="J24" i="78"/>
  <c r="J28" i="78"/>
  <c r="J32" i="78"/>
  <c r="J37" i="78"/>
  <c r="J41" i="78"/>
  <c r="J45" i="78"/>
  <c r="J35" i="114"/>
  <c r="J35" i="110"/>
  <c r="J35" i="106"/>
  <c r="J35" i="123"/>
  <c r="J34" i="125"/>
  <c r="J14" i="77"/>
  <c r="J18" i="77"/>
  <c r="J22" i="77"/>
  <c r="J26" i="77"/>
  <c r="J30" i="77"/>
  <c r="J35" i="77"/>
  <c r="J39" i="77"/>
  <c r="J43" i="77"/>
  <c r="J34" i="77"/>
  <c r="J15" i="76"/>
  <c r="J19" i="76"/>
  <c r="J23" i="76"/>
  <c r="J27" i="76"/>
  <c r="J31" i="76"/>
  <c r="J36" i="76"/>
  <c r="J40" i="76"/>
  <c r="J44" i="76"/>
  <c r="J46" i="75"/>
  <c r="J31" i="123"/>
  <c r="J13" i="73"/>
  <c r="J17" i="73"/>
  <c r="J29" i="73"/>
  <c r="J33" i="73"/>
  <c r="J38" i="73"/>
  <c r="J42" i="73"/>
  <c r="F47" i="73"/>
  <c r="J12" i="73"/>
  <c r="J16" i="73"/>
  <c r="J20" i="73"/>
  <c r="J24" i="73"/>
  <c r="J28" i="73"/>
  <c r="J32" i="73"/>
  <c r="J37" i="73"/>
  <c r="J41" i="73"/>
  <c r="J45" i="73"/>
  <c r="E35" i="53"/>
  <c r="J21" i="73"/>
  <c r="J25" i="73"/>
  <c r="J46" i="73"/>
  <c r="J15" i="72"/>
  <c r="J19" i="72"/>
  <c r="J23" i="72"/>
  <c r="J27" i="72"/>
  <c r="J31" i="72"/>
  <c r="J36" i="72"/>
  <c r="J40" i="72"/>
  <c r="J44" i="72"/>
  <c r="J13" i="71"/>
  <c r="J17" i="71"/>
  <c r="J21" i="71"/>
  <c r="J25" i="71"/>
  <c r="J29" i="71"/>
  <c r="J33" i="71"/>
  <c r="J38" i="71"/>
  <c r="J42" i="71"/>
  <c r="J46" i="71"/>
  <c r="J15" i="70"/>
  <c r="J19" i="70"/>
  <c r="J23" i="70"/>
  <c r="J27" i="70"/>
  <c r="J31" i="70"/>
  <c r="J36" i="70"/>
  <c r="J40" i="70"/>
  <c r="J44" i="70"/>
  <c r="J12" i="69"/>
  <c r="J16" i="69"/>
  <c r="J20" i="69"/>
  <c r="J24" i="69"/>
  <c r="J28" i="69"/>
  <c r="J32" i="69"/>
  <c r="J37" i="69"/>
  <c r="J41" i="69"/>
  <c r="J45" i="69"/>
  <c r="J15" i="69"/>
  <c r="J19" i="69"/>
  <c r="J23" i="69"/>
  <c r="J27" i="69"/>
  <c r="J31" i="69"/>
  <c r="J36" i="69"/>
  <c r="J40" i="69"/>
  <c r="J44" i="69"/>
  <c r="J14" i="69"/>
  <c r="J18" i="69"/>
  <c r="J22" i="69"/>
  <c r="J26" i="69"/>
  <c r="J30" i="69"/>
  <c r="J35" i="69"/>
  <c r="J39" i="69"/>
  <c r="J43" i="69"/>
  <c r="J34" i="69"/>
  <c r="J14" i="68"/>
  <c r="J18" i="68"/>
  <c r="J26" i="68"/>
  <c r="J30" i="68"/>
  <c r="J35" i="68"/>
  <c r="J34" i="68"/>
  <c r="J22" i="68"/>
  <c r="J39" i="68"/>
  <c r="J43" i="68"/>
  <c r="C35" i="53"/>
  <c r="J25" i="114"/>
  <c r="J12" i="67"/>
  <c r="J16" i="67"/>
  <c r="J20" i="67"/>
  <c r="J24" i="67"/>
  <c r="J28" i="67"/>
  <c r="J32" i="67"/>
  <c r="J37" i="67"/>
  <c r="J41" i="67"/>
  <c r="J45" i="67"/>
  <c r="J23" i="128"/>
  <c r="J14" i="66"/>
  <c r="J18" i="66"/>
  <c r="J22" i="66"/>
  <c r="J26" i="66"/>
  <c r="J30" i="66"/>
  <c r="J35" i="66"/>
  <c r="J39" i="66"/>
  <c r="J43" i="66"/>
  <c r="J34" i="66"/>
  <c r="J23" i="110"/>
  <c r="J18" i="65"/>
  <c r="J26" i="65"/>
  <c r="J39" i="65"/>
  <c r="J13" i="65"/>
  <c r="J17" i="65"/>
  <c r="J21" i="65"/>
  <c r="J25" i="65"/>
  <c r="J29" i="65"/>
  <c r="J33" i="65"/>
  <c r="J38" i="65"/>
  <c r="J42" i="65"/>
  <c r="J46" i="65"/>
  <c r="F47" i="65"/>
  <c r="J47" i="65" s="1"/>
  <c r="J14" i="65"/>
  <c r="J22" i="65"/>
  <c r="J30" i="65"/>
  <c r="J35" i="65"/>
  <c r="J43" i="65"/>
  <c r="J34" i="65"/>
  <c r="J13" i="64"/>
  <c r="J17" i="64"/>
  <c r="J21" i="64"/>
  <c r="J25" i="64"/>
  <c r="J29" i="64"/>
  <c r="J33" i="64"/>
  <c r="J38" i="64"/>
  <c r="J42" i="64"/>
  <c r="J46" i="64"/>
  <c r="J15" i="63"/>
  <c r="J19" i="63"/>
  <c r="J23" i="63"/>
  <c r="J27" i="63"/>
  <c r="J31" i="63"/>
  <c r="J36" i="63"/>
  <c r="J40" i="63"/>
  <c r="J44" i="63"/>
  <c r="J13" i="62"/>
  <c r="J17" i="62"/>
  <c r="J21" i="62"/>
  <c r="J25" i="62"/>
  <c r="J29" i="62"/>
  <c r="J33" i="62"/>
  <c r="J38" i="62"/>
  <c r="J42" i="62"/>
  <c r="J46" i="62"/>
  <c r="J19" i="123"/>
  <c r="J19" i="128"/>
  <c r="J18" i="100"/>
  <c r="J11" i="61"/>
  <c r="J12" i="61"/>
  <c r="J13" i="61"/>
  <c r="J14" i="61"/>
  <c r="J15" i="61"/>
  <c r="J16" i="61"/>
  <c r="J17" i="61"/>
  <c r="J18" i="61"/>
  <c r="J19" i="61"/>
  <c r="J20" i="61"/>
  <c r="J21" i="61"/>
  <c r="J22" i="61"/>
  <c r="J23" i="61"/>
  <c r="J24" i="61"/>
  <c r="J25" i="61"/>
  <c r="J26" i="61"/>
  <c r="J27" i="61"/>
  <c r="J28" i="61"/>
  <c r="J29" i="61"/>
  <c r="J30" i="61"/>
  <c r="J31" i="61"/>
  <c r="J32" i="61"/>
  <c r="J33" i="61"/>
  <c r="J35" i="61"/>
  <c r="J36" i="61"/>
  <c r="J37" i="61"/>
  <c r="J38" i="61"/>
  <c r="J39" i="61"/>
  <c r="J40" i="61"/>
  <c r="J41" i="61"/>
  <c r="J42" i="61"/>
  <c r="J43" i="61"/>
  <c r="J44" i="61"/>
  <c r="J45" i="61"/>
  <c r="J46" i="61"/>
  <c r="J34" i="61"/>
  <c r="J18" i="106"/>
  <c r="F47" i="61"/>
  <c r="J12" i="60"/>
  <c r="J16" i="60"/>
  <c r="J20" i="60"/>
  <c r="J24" i="60"/>
  <c r="J28" i="60"/>
  <c r="J32" i="60"/>
  <c r="J37" i="60"/>
  <c r="J41" i="60"/>
  <c r="J45" i="60"/>
  <c r="J14" i="59"/>
  <c r="J18" i="59"/>
  <c r="J22" i="59"/>
  <c r="J26" i="59"/>
  <c r="J30" i="59"/>
  <c r="J35" i="59"/>
  <c r="J39" i="59"/>
  <c r="J43" i="59"/>
  <c r="J34" i="59"/>
  <c r="J12" i="58"/>
  <c r="J16" i="58"/>
  <c r="J20" i="58"/>
  <c r="J24" i="58"/>
  <c r="J28" i="58"/>
  <c r="J32" i="58"/>
  <c r="J37" i="58"/>
  <c r="J41" i="58"/>
  <c r="J45" i="58"/>
  <c r="J17" i="57"/>
  <c r="J21" i="57"/>
  <c r="J38" i="57"/>
  <c r="J42" i="57"/>
  <c r="F47" i="57"/>
  <c r="J12" i="57"/>
  <c r="J16" i="57"/>
  <c r="J20" i="57"/>
  <c r="J24" i="57"/>
  <c r="J28" i="57"/>
  <c r="J32" i="57"/>
  <c r="J37" i="57"/>
  <c r="J41" i="57"/>
  <c r="J45" i="57"/>
  <c r="J13" i="57"/>
  <c r="J25" i="57"/>
  <c r="J29" i="57"/>
  <c r="J33" i="57"/>
  <c r="J46" i="57"/>
  <c r="J23" i="57"/>
  <c r="J27" i="57"/>
  <c r="J31" i="57"/>
  <c r="J40" i="57"/>
  <c r="J44" i="57"/>
  <c r="J14" i="114"/>
  <c r="J14" i="120"/>
  <c r="J19" i="56"/>
  <c r="J23" i="56"/>
  <c r="J36" i="56"/>
  <c r="J40" i="56"/>
  <c r="J44" i="56"/>
  <c r="J15" i="56"/>
  <c r="J27" i="56"/>
  <c r="J31" i="56"/>
  <c r="J12" i="100"/>
  <c r="J12" i="116"/>
  <c r="E18" i="53"/>
  <c r="I17" i="53"/>
  <c r="I9" i="53"/>
  <c r="I22" i="53"/>
  <c r="I26" i="53"/>
  <c r="J47" i="88"/>
  <c r="I42" i="53"/>
  <c r="K47" i="54"/>
  <c r="H6" i="53"/>
  <c r="F47" i="55"/>
  <c r="I15" i="53"/>
  <c r="F47" i="64"/>
  <c r="I25" i="53"/>
  <c r="K47" i="72"/>
  <c r="H25" i="53"/>
  <c r="K25" i="53" s="1"/>
  <c r="F47" i="79"/>
  <c r="F47" i="83"/>
  <c r="F47" i="85"/>
  <c r="F42" i="98"/>
  <c r="J42" i="98" s="1"/>
  <c r="J20" i="100"/>
  <c r="J26" i="108"/>
  <c r="J21" i="114"/>
  <c r="J12" i="55"/>
  <c r="J16" i="55"/>
  <c r="J37" i="55"/>
  <c r="J19" i="58"/>
  <c r="J17" i="59"/>
  <c r="F47" i="59"/>
  <c r="J44" i="60"/>
  <c r="K47" i="60"/>
  <c r="H12" i="53"/>
  <c r="K12" i="53" s="1"/>
  <c r="J12" i="62"/>
  <c r="J32" i="62"/>
  <c r="J41" i="62"/>
  <c r="J14" i="63"/>
  <c r="J34" i="63"/>
  <c r="J11" i="65"/>
  <c r="J38" i="66"/>
  <c r="J42" i="66"/>
  <c r="I47" i="67"/>
  <c r="J27" i="67"/>
  <c r="J21" i="68"/>
  <c r="J12" i="71"/>
  <c r="J41" i="71"/>
  <c r="J14" i="72"/>
  <c r="J18" i="72"/>
  <c r="J30" i="72"/>
  <c r="J17" i="75"/>
  <c r="F47" i="75"/>
  <c r="J33" i="77"/>
  <c r="J38" i="77"/>
  <c r="F47" i="77"/>
  <c r="J23" i="78"/>
  <c r="J32" i="79"/>
  <c r="J37" i="79"/>
  <c r="J41" i="79"/>
  <c r="J43" i="80"/>
  <c r="J34" i="80"/>
  <c r="F51" i="97"/>
  <c r="J51" i="97" s="1"/>
  <c r="F47" i="94"/>
  <c r="J16" i="94"/>
  <c r="J20" i="94"/>
  <c r="J31" i="128"/>
  <c r="J23" i="55"/>
  <c r="J40" i="55"/>
  <c r="K47" i="55"/>
  <c r="H7" i="53"/>
  <c r="K7" i="53" s="1"/>
  <c r="J33" i="56"/>
  <c r="J30" i="58"/>
  <c r="J34" i="60"/>
  <c r="I47" i="62"/>
  <c r="J15" i="62"/>
  <c r="J19" i="62"/>
  <c r="J23" i="62"/>
  <c r="J27" i="62"/>
  <c r="J31" i="62"/>
  <c r="J36" i="62"/>
  <c r="J40" i="62"/>
  <c r="J44" i="62"/>
  <c r="K47" i="62"/>
  <c r="H14" i="53"/>
  <c r="K14" i="53" s="1"/>
  <c r="J13" i="63"/>
  <c r="J17" i="63"/>
  <c r="J21" i="63"/>
  <c r="J25" i="63"/>
  <c r="J29" i="63"/>
  <c r="J33" i="63"/>
  <c r="J38" i="63"/>
  <c r="J42" i="63"/>
  <c r="J46" i="63"/>
  <c r="F47" i="63"/>
  <c r="I47" i="64"/>
  <c r="J15" i="64"/>
  <c r="J19" i="64"/>
  <c r="J23" i="64"/>
  <c r="J27" i="64"/>
  <c r="J31" i="64"/>
  <c r="J36" i="64"/>
  <c r="J40" i="64"/>
  <c r="J44" i="64"/>
  <c r="K47" i="64"/>
  <c r="H16" i="53"/>
  <c r="K16" i="53" s="1"/>
  <c r="J12" i="66"/>
  <c r="J16" i="66"/>
  <c r="J20" i="66"/>
  <c r="J24" i="66"/>
  <c r="J28" i="66"/>
  <c r="J32" i="66"/>
  <c r="J37" i="66"/>
  <c r="J41" i="66"/>
  <c r="J45" i="66"/>
  <c r="J14" i="67"/>
  <c r="J18" i="67"/>
  <c r="J22" i="67"/>
  <c r="J26" i="67"/>
  <c r="J30" i="67"/>
  <c r="J35" i="67"/>
  <c r="J39" i="67"/>
  <c r="J43" i="67"/>
  <c r="J34" i="67"/>
  <c r="J12" i="68"/>
  <c r="J16" i="68"/>
  <c r="J20" i="68"/>
  <c r="J24" i="68"/>
  <c r="J28" i="68"/>
  <c r="J32" i="68"/>
  <c r="J37" i="68"/>
  <c r="J41" i="68"/>
  <c r="J45" i="68"/>
  <c r="J11" i="69"/>
  <c r="J13" i="70"/>
  <c r="J17" i="70"/>
  <c r="J21" i="70"/>
  <c r="J25" i="70"/>
  <c r="J29" i="70"/>
  <c r="J33" i="70"/>
  <c r="J38" i="70"/>
  <c r="J42" i="70"/>
  <c r="J46" i="70"/>
  <c r="F47" i="70"/>
  <c r="I47" i="71"/>
  <c r="J15" i="71"/>
  <c r="J19" i="71"/>
  <c r="J23" i="71"/>
  <c r="J27" i="71"/>
  <c r="J31" i="71"/>
  <c r="J36" i="71"/>
  <c r="J40" i="71"/>
  <c r="J44" i="71"/>
  <c r="K47" i="71"/>
  <c r="H24" i="53"/>
  <c r="J13" i="72"/>
  <c r="J17" i="72"/>
  <c r="J21" i="72"/>
  <c r="J25" i="72"/>
  <c r="J29" i="72"/>
  <c r="J33" i="72"/>
  <c r="J38" i="72"/>
  <c r="J42" i="72"/>
  <c r="J46" i="72"/>
  <c r="F47" i="72"/>
  <c r="K47" i="73"/>
  <c r="H26" i="53"/>
  <c r="K26" i="53" s="1"/>
  <c r="J14" i="74"/>
  <c r="J18" i="74"/>
  <c r="J22" i="74"/>
  <c r="J26" i="74"/>
  <c r="J30" i="74"/>
  <c r="J35" i="74"/>
  <c r="J39" i="74"/>
  <c r="J43" i="74"/>
  <c r="J34" i="74"/>
  <c r="J12" i="75"/>
  <c r="J16" i="75"/>
  <c r="J20" i="75"/>
  <c r="J24" i="75"/>
  <c r="J28" i="75"/>
  <c r="J32" i="75"/>
  <c r="J37" i="75"/>
  <c r="J41" i="75"/>
  <c r="J45" i="75"/>
  <c r="J14" i="76"/>
  <c r="J18" i="76"/>
  <c r="J22" i="76"/>
  <c r="J26" i="76"/>
  <c r="J30" i="76"/>
  <c r="J35" i="76"/>
  <c r="J39" i="76"/>
  <c r="J43" i="76"/>
  <c r="J34" i="76"/>
  <c r="J12" i="77"/>
  <c r="J16" i="77"/>
  <c r="J20" i="77"/>
  <c r="J24" i="77"/>
  <c r="J28" i="77"/>
  <c r="J32" i="77"/>
  <c r="J37" i="77"/>
  <c r="J41" i="77"/>
  <c r="J45" i="77"/>
  <c r="J14" i="78"/>
  <c r="J18" i="78"/>
  <c r="J22" i="78"/>
  <c r="J26" i="78"/>
  <c r="J30" i="78"/>
  <c r="J35" i="78"/>
  <c r="J39" i="78"/>
  <c r="J43" i="78"/>
  <c r="J34" i="78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J32" i="81"/>
  <c r="J33" i="81"/>
  <c r="J35" i="81"/>
  <c r="J36" i="81"/>
  <c r="J37" i="81"/>
  <c r="J38" i="81"/>
  <c r="J39" i="81"/>
  <c r="J40" i="81"/>
  <c r="J41" i="81"/>
  <c r="J42" i="81"/>
  <c r="J43" i="81"/>
  <c r="J44" i="81"/>
  <c r="J45" i="81"/>
  <c r="J46" i="81"/>
  <c r="J34" i="81"/>
  <c r="I34" i="53"/>
  <c r="F47" i="82"/>
  <c r="I47" i="83"/>
  <c r="K47" i="83"/>
  <c r="H37" i="53"/>
  <c r="K37" i="53" s="1"/>
  <c r="F47" i="84"/>
  <c r="F47" i="87"/>
  <c r="K47" i="91"/>
  <c r="H47" i="53"/>
  <c r="J12" i="92"/>
  <c r="F49" i="98"/>
  <c r="J16" i="92"/>
  <c r="F49" i="102"/>
  <c r="F54" i="102" s="1"/>
  <c r="J20" i="92"/>
  <c r="F49" i="106"/>
  <c r="J24" i="92"/>
  <c r="F49" i="110"/>
  <c r="J49" i="110" s="1"/>
  <c r="J28" i="92"/>
  <c r="F49" i="114"/>
  <c r="J49" i="114" s="1"/>
  <c r="J32" i="92"/>
  <c r="F49" i="118"/>
  <c r="J49" i="118" s="1"/>
  <c r="J37" i="92"/>
  <c r="J41" i="92"/>
  <c r="F54" i="126"/>
  <c r="J45" i="92"/>
  <c r="I47" i="94"/>
  <c r="J11" i="94"/>
  <c r="J15" i="94"/>
  <c r="J19" i="94"/>
  <c r="J23" i="94"/>
  <c r="J27" i="94"/>
  <c r="J31" i="94"/>
  <c r="J36" i="94"/>
  <c r="J40" i="94"/>
  <c r="J44" i="94"/>
  <c r="J15" i="100"/>
  <c r="I10" i="38"/>
  <c r="J28" i="106"/>
  <c r="J15" i="108"/>
  <c r="J19" i="108"/>
  <c r="J23" i="108"/>
  <c r="J34" i="108"/>
  <c r="J21" i="110"/>
  <c r="J38" i="110"/>
  <c r="J28" i="114"/>
  <c r="J30" i="114"/>
  <c r="J41" i="114"/>
  <c r="J17" i="120"/>
  <c r="J21" i="120"/>
  <c r="J34" i="120"/>
  <c r="J40" i="120"/>
  <c r="J30" i="122"/>
  <c r="J51" i="124"/>
  <c r="J15" i="125"/>
  <c r="J17" i="125"/>
  <c r="J21" i="125"/>
  <c r="F54" i="106"/>
  <c r="I8" i="53"/>
  <c r="K47" i="56"/>
  <c r="H8" i="53"/>
  <c r="K8" i="53" s="1"/>
  <c r="J47" i="61"/>
  <c r="I13" i="53"/>
  <c r="F47" i="62"/>
  <c r="K47" i="63"/>
  <c r="H15" i="53"/>
  <c r="K15" i="53" s="1"/>
  <c r="K47" i="65"/>
  <c r="H17" i="53"/>
  <c r="J47" i="70"/>
  <c r="I23" i="53"/>
  <c r="K47" i="70"/>
  <c r="H23" i="53"/>
  <c r="F47" i="71"/>
  <c r="F35" i="97"/>
  <c r="F47" i="78"/>
  <c r="K47" i="78"/>
  <c r="H31" i="53"/>
  <c r="K31" i="53" s="1"/>
  <c r="I33" i="53"/>
  <c r="I36" i="53"/>
  <c r="K47" i="82"/>
  <c r="H36" i="53"/>
  <c r="I38" i="53"/>
  <c r="J47" i="84"/>
  <c r="K47" i="84"/>
  <c r="H38" i="53"/>
  <c r="K38" i="53" s="1"/>
  <c r="I48" i="53"/>
  <c r="J12" i="114"/>
  <c r="J19" i="114"/>
  <c r="J51" i="114"/>
  <c r="J39" i="116"/>
  <c r="J49" i="120"/>
  <c r="J53" i="120"/>
  <c r="J20" i="55"/>
  <c r="J24" i="55"/>
  <c r="J28" i="55"/>
  <c r="J32" i="55"/>
  <c r="J41" i="55"/>
  <c r="J45" i="55"/>
  <c r="J14" i="56"/>
  <c r="J18" i="56"/>
  <c r="J22" i="56"/>
  <c r="J26" i="56"/>
  <c r="J30" i="56"/>
  <c r="J35" i="56"/>
  <c r="J39" i="56"/>
  <c r="J43" i="56"/>
  <c r="J34" i="56"/>
  <c r="I47" i="58"/>
  <c r="J15" i="58"/>
  <c r="J23" i="58"/>
  <c r="J27" i="58"/>
  <c r="J31" i="58"/>
  <c r="J36" i="58"/>
  <c r="J40" i="58"/>
  <c r="J44" i="58"/>
  <c r="K47" i="58"/>
  <c r="H10" i="53"/>
  <c r="K10" i="53" s="1"/>
  <c r="J13" i="59"/>
  <c r="J21" i="59"/>
  <c r="J25" i="59"/>
  <c r="J29" i="59"/>
  <c r="J33" i="59"/>
  <c r="J38" i="59"/>
  <c r="J42" i="59"/>
  <c r="J46" i="59"/>
  <c r="I47" i="60"/>
  <c r="J15" i="60"/>
  <c r="J19" i="60"/>
  <c r="J23" i="60"/>
  <c r="J27" i="60"/>
  <c r="J31" i="60"/>
  <c r="J36" i="60"/>
  <c r="J40" i="60"/>
  <c r="J16" i="62"/>
  <c r="J20" i="62"/>
  <c r="J24" i="62"/>
  <c r="J28" i="62"/>
  <c r="J37" i="62"/>
  <c r="J45" i="62"/>
  <c r="J18" i="63"/>
  <c r="J22" i="63"/>
  <c r="J26" i="63"/>
  <c r="J30" i="63"/>
  <c r="J35" i="63"/>
  <c r="J39" i="63"/>
  <c r="J43" i="63"/>
  <c r="J12" i="64"/>
  <c r="J16" i="64"/>
  <c r="J20" i="64"/>
  <c r="J24" i="64"/>
  <c r="J28" i="64"/>
  <c r="J32" i="64"/>
  <c r="J37" i="64"/>
  <c r="J41" i="64"/>
  <c r="J45" i="64"/>
  <c r="J13" i="66"/>
  <c r="J17" i="66"/>
  <c r="J21" i="66"/>
  <c r="J25" i="66"/>
  <c r="J29" i="66"/>
  <c r="J33" i="66"/>
  <c r="J46" i="66"/>
  <c r="F47" i="66"/>
  <c r="J15" i="67"/>
  <c r="J19" i="67"/>
  <c r="J23" i="67"/>
  <c r="J31" i="67"/>
  <c r="J36" i="67"/>
  <c r="J40" i="67"/>
  <c r="J44" i="67"/>
  <c r="K47" i="67"/>
  <c r="H20" i="53"/>
  <c r="K20" i="53" s="1"/>
  <c r="J13" i="68"/>
  <c r="J17" i="68"/>
  <c r="J25" i="68"/>
  <c r="J29" i="68"/>
  <c r="J33" i="68"/>
  <c r="J38" i="68"/>
  <c r="J42" i="68"/>
  <c r="J46" i="68"/>
  <c r="F47" i="68"/>
  <c r="K47" i="69"/>
  <c r="H22" i="53"/>
  <c r="K22" i="53" s="1"/>
  <c r="J14" i="70"/>
  <c r="J18" i="70"/>
  <c r="J22" i="70"/>
  <c r="J26" i="70"/>
  <c r="J30" i="70"/>
  <c r="J35" i="70"/>
  <c r="J39" i="70"/>
  <c r="J43" i="70"/>
  <c r="J34" i="70"/>
  <c r="J16" i="71"/>
  <c r="J20" i="71"/>
  <c r="J24" i="71"/>
  <c r="J28" i="71"/>
  <c r="J32" i="71"/>
  <c r="J37" i="71"/>
  <c r="J45" i="71"/>
  <c r="J22" i="72"/>
  <c r="J26" i="72"/>
  <c r="J35" i="72"/>
  <c r="J39" i="72"/>
  <c r="J43" i="72"/>
  <c r="J34" i="72"/>
  <c r="I47" i="74"/>
  <c r="J15" i="74"/>
  <c r="J19" i="74"/>
  <c r="J23" i="74"/>
  <c r="J27" i="74"/>
  <c r="J31" i="74"/>
  <c r="J36" i="74"/>
  <c r="J40" i="74"/>
  <c r="J44" i="74"/>
  <c r="K47" i="74"/>
  <c r="H27" i="53"/>
  <c r="K27" i="53" s="1"/>
  <c r="J13" i="75"/>
  <c r="J21" i="75"/>
  <c r="J25" i="75"/>
  <c r="J29" i="75"/>
  <c r="J33" i="75"/>
  <c r="J38" i="75"/>
  <c r="J42" i="75"/>
  <c r="I29" i="53"/>
  <c r="K47" i="76"/>
  <c r="H29" i="53"/>
  <c r="J13" i="77"/>
  <c r="J17" i="77"/>
  <c r="J21" i="77"/>
  <c r="J25" i="77"/>
  <c r="J29" i="77"/>
  <c r="J42" i="77"/>
  <c r="J46" i="77"/>
  <c r="I47" i="78"/>
  <c r="J15" i="78"/>
  <c r="J19" i="78"/>
  <c r="J27" i="78"/>
  <c r="J31" i="78"/>
  <c r="J36" i="78"/>
  <c r="J40" i="78"/>
  <c r="J44" i="78"/>
  <c r="J12" i="79"/>
  <c r="J16" i="79"/>
  <c r="J20" i="79"/>
  <c r="J24" i="79"/>
  <c r="J28" i="79"/>
  <c r="J45" i="79"/>
  <c r="J14" i="80"/>
  <c r="J18" i="80"/>
  <c r="J22" i="80"/>
  <c r="J26" i="80"/>
  <c r="J30" i="80"/>
  <c r="J35" i="80"/>
  <c r="J39" i="80"/>
  <c r="J12" i="94"/>
  <c r="J24" i="94"/>
  <c r="J28" i="94"/>
  <c r="J32" i="94"/>
  <c r="J37" i="94"/>
  <c r="J41" i="94"/>
  <c r="J45" i="94"/>
  <c r="K47" i="94"/>
  <c r="H51" i="53"/>
  <c r="J39" i="100"/>
  <c r="J12" i="106"/>
  <c r="J14" i="106"/>
  <c r="J39" i="108"/>
  <c r="J23" i="123"/>
  <c r="J27" i="123"/>
  <c r="J43" i="123"/>
  <c r="J36" i="125"/>
  <c r="J38" i="125"/>
  <c r="J15" i="128"/>
  <c r="J27" i="128"/>
  <c r="J35" i="128"/>
  <c r="J39" i="128"/>
  <c r="K39" i="53"/>
  <c r="I47" i="55"/>
  <c r="J15" i="55"/>
  <c r="J19" i="55"/>
  <c r="J27" i="55"/>
  <c r="J31" i="55"/>
  <c r="J36" i="55"/>
  <c r="J44" i="55"/>
  <c r="J13" i="56"/>
  <c r="J17" i="56"/>
  <c r="J21" i="56"/>
  <c r="J25" i="56"/>
  <c r="J29" i="56"/>
  <c r="J38" i="56"/>
  <c r="J42" i="56"/>
  <c r="J46" i="56"/>
  <c r="F47" i="56"/>
  <c r="K47" i="57"/>
  <c r="H9" i="53"/>
  <c r="K9" i="53" s="1"/>
  <c r="J14" i="58"/>
  <c r="J18" i="58"/>
  <c r="J22" i="58"/>
  <c r="J26" i="58"/>
  <c r="J35" i="58"/>
  <c r="J39" i="58"/>
  <c r="J43" i="58"/>
  <c r="J34" i="58"/>
  <c r="J12" i="59"/>
  <c r="J16" i="59"/>
  <c r="J20" i="59"/>
  <c r="J24" i="59"/>
  <c r="J28" i="59"/>
  <c r="J32" i="59"/>
  <c r="J37" i="59"/>
  <c r="J41" i="59"/>
  <c r="J45" i="59"/>
  <c r="J14" i="60"/>
  <c r="J18" i="60"/>
  <c r="J22" i="60"/>
  <c r="J26" i="60"/>
  <c r="J30" i="60"/>
  <c r="J35" i="60"/>
  <c r="J39" i="60"/>
  <c r="J43" i="60"/>
  <c r="I47" i="54"/>
  <c r="J14" i="55"/>
  <c r="J18" i="55"/>
  <c r="J22" i="55"/>
  <c r="J26" i="55"/>
  <c r="J30" i="55"/>
  <c r="J35" i="55"/>
  <c r="J39" i="55"/>
  <c r="J43" i="55"/>
  <c r="J34" i="55"/>
  <c r="J12" i="56"/>
  <c r="J16" i="56"/>
  <c r="J20" i="56"/>
  <c r="J24" i="56"/>
  <c r="J28" i="56"/>
  <c r="J32" i="56"/>
  <c r="J37" i="56"/>
  <c r="J41" i="56"/>
  <c r="J45" i="56"/>
  <c r="J11" i="57"/>
  <c r="J13" i="58"/>
  <c r="J17" i="58"/>
  <c r="J21" i="58"/>
  <c r="J25" i="58"/>
  <c r="J29" i="58"/>
  <c r="J33" i="58"/>
  <c r="J38" i="58"/>
  <c r="J42" i="58"/>
  <c r="J46" i="58"/>
  <c r="F47" i="58"/>
  <c r="I47" i="59"/>
  <c r="J15" i="59"/>
  <c r="J19" i="59"/>
  <c r="J23" i="59"/>
  <c r="J27" i="59"/>
  <c r="J31" i="59"/>
  <c r="J36" i="59"/>
  <c r="J40" i="59"/>
  <c r="J44" i="59"/>
  <c r="K47" i="59"/>
  <c r="H11" i="53"/>
  <c r="K11" i="53" s="1"/>
  <c r="J13" i="60"/>
  <c r="J17" i="60"/>
  <c r="J21" i="60"/>
  <c r="J25" i="60"/>
  <c r="J29" i="60"/>
  <c r="J33" i="60"/>
  <c r="J38" i="60"/>
  <c r="J42" i="60"/>
  <c r="J46" i="60"/>
  <c r="F47" i="60"/>
  <c r="K47" i="61"/>
  <c r="H13" i="53"/>
  <c r="K13" i="53" s="1"/>
  <c r="J14" i="62"/>
  <c r="J18" i="62"/>
  <c r="J22" i="62"/>
  <c r="J26" i="62"/>
  <c r="J30" i="62"/>
  <c r="J35" i="62"/>
  <c r="J39" i="62"/>
  <c r="J43" i="62"/>
  <c r="J34" i="62"/>
  <c r="J12" i="63"/>
  <c r="J16" i="63"/>
  <c r="J20" i="63"/>
  <c r="J24" i="63"/>
  <c r="J28" i="63"/>
  <c r="J32" i="63"/>
  <c r="J37" i="63"/>
  <c r="J41" i="63"/>
  <c r="J45" i="63"/>
  <c r="J14" i="64"/>
  <c r="J18" i="64"/>
  <c r="J22" i="64"/>
  <c r="J26" i="64"/>
  <c r="J30" i="64"/>
  <c r="J35" i="64"/>
  <c r="J39" i="64"/>
  <c r="J43" i="64"/>
  <c r="J34" i="64"/>
  <c r="I47" i="66"/>
  <c r="J15" i="66"/>
  <c r="J19" i="66"/>
  <c r="J23" i="66"/>
  <c r="J27" i="66"/>
  <c r="J31" i="66"/>
  <c r="J36" i="66"/>
  <c r="J40" i="66"/>
  <c r="J44" i="66"/>
  <c r="K47" i="66"/>
  <c r="H19" i="53"/>
  <c r="J13" i="67"/>
  <c r="J17" i="67"/>
  <c r="J21" i="67"/>
  <c r="J25" i="67"/>
  <c r="J29" i="67"/>
  <c r="J33" i="67"/>
  <c r="J38" i="67"/>
  <c r="J42" i="67"/>
  <c r="J46" i="67"/>
  <c r="F47" i="67"/>
  <c r="I47" i="68"/>
  <c r="J15" i="68"/>
  <c r="J19" i="68"/>
  <c r="J23" i="68"/>
  <c r="J27" i="68"/>
  <c r="J31" i="68"/>
  <c r="J36" i="68"/>
  <c r="J40" i="68"/>
  <c r="J44" i="68"/>
  <c r="K47" i="68"/>
  <c r="H21" i="53"/>
  <c r="K21" i="53" s="1"/>
  <c r="F47" i="69"/>
  <c r="J12" i="70"/>
  <c r="J16" i="70"/>
  <c r="J20" i="70"/>
  <c r="J24" i="70"/>
  <c r="J28" i="70"/>
  <c r="J32" i="70"/>
  <c r="J37" i="70"/>
  <c r="J41" i="70"/>
  <c r="J45" i="70"/>
  <c r="J14" i="71"/>
  <c r="J18" i="71"/>
  <c r="J22" i="71"/>
  <c r="J26" i="71"/>
  <c r="J30" i="71"/>
  <c r="J35" i="71"/>
  <c r="J39" i="71"/>
  <c r="J43" i="71"/>
  <c r="J34" i="71"/>
  <c r="J12" i="72"/>
  <c r="J16" i="72"/>
  <c r="J20" i="72"/>
  <c r="J24" i="72"/>
  <c r="J28" i="72"/>
  <c r="J32" i="72"/>
  <c r="J37" i="72"/>
  <c r="J41" i="72"/>
  <c r="J45" i="72"/>
  <c r="J11" i="73"/>
  <c r="J13" i="74"/>
  <c r="J17" i="74"/>
  <c r="J21" i="74"/>
  <c r="J25" i="74"/>
  <c r="J29" i="74"/>
  <c r="J33" i="74"/>
  <c r="J38" i="74"/>
  <c r="J42" i="74"/>
  <c r="J46" i="74"/>
  <c r="F47" i="74"/>
  <c r="I47" i="75"/>
  <c r="J15" i="75"/>
  <c r="J19" i="75"/>
  <c r="J23" i="75"/>
  <c r="J27" i="75"/>
  <c r="J31" i="75"/>
  <c r="J36" i="75"/>
  <c r="J40" i="75"/>
  <c r="J44" i="75"/>
  <c r="K47" i="75"/>
  <c r="H28" i="53"/>
  <c r="J13" i="76"/>
  <c r="J17" i="76"/>
  <c r="J21" i="76"/>
  <c r="J25" i="76"/>
  <c r="J29" i="76"/>
  <c r="J33" i="76"/>
  <c r="J38" i="76"/>
  <c r="J42" i="76"/>
  <c r="J46" i="76"/>
  <c r="F47" i="76"/>
  <c r="I47" i="77"/>
  <c r="J11" i="77"/>
  <c r="J15" i="77"/>
  <c r="J19" i="77"/>
  <c r="J23" i="77"/>
  <c r="J27" i="77"/>
  <c r="J31" i="77"/>
  <c r="J36" i="77"/>
  <c r="J40" i="77"/>
  <c r="J44" i="77"/>
  <c r="K47" i="77"/>
  <c r="H30" i="53"/>
  <c r="K30" i="53" s="1"/>
  <c r="F37" i="97"/>
  <c r="F47" i="80"/>
  <c r="K47" i="80"/>
  <c r="H33" i="53"/>
  <c r="K33" i="53" s="1"/>
  <c r="F47" i="81"/>
  <c r="J12" i="82"/>
  <c r="J16" i="82"/>
  <c r="J20" i="82"/>
  <c r="J24" i="82"/>
  <c r="J28" i="82"/>
  <c r="J32" i="82"/>
  <c r="J37" i="82"/>
  <c r="J41" i="82"/>
  <c r="J45" i="82"/>
  <c r="J14" i="83"/>
  <c r="J18" i="83"/>
  <c r="J22" i="83"/>
  <c r="J26" i="83"/>
  <c r="J30" i="83"/>
  <c r="J35" i="83"/>
  <c r="J39" i="83"/>
  <c r="J43" i="83"/>
  <c r="J34" i="83"/>
  <c r="J12" i="84"/>
  <c r="J16" i="84"/>
  <c r="J20" i="84"/>
  <c r="J24" i="84"/>
  <c r="J28" i="84"/>
  <c r="J32" i="84"/>
  <c r="J37" i="84"/>
  <c r="J41" i="84"/>
  <c r="J45" i="84"/>
  <c r="J14" i="85"/>
  <c r="J18" i="85"/>
  <c r="J22" i="85"/>
  <c r="J26" i="85"/>
  <c r="J30" i="85"/>
  <c r="J35" i="85"/>
  <c r="J39" i="85"/>
  <c r="J43" i="85"/>
  <c r="J34" i="85"/>
  <c r="I47" i="86"/>
  <c r="J12" i="87"/>
  <c r="J16" i="87"/>
  <c r="J20" i="87"/>
  <c r="J24" i="87"/>
  <c r="J28" i="87"/>
  <c r="J32" i="87"/>
  <c r="J37" i="87"/>
  <c r="J41" i="87"/>
  <c r="J45" i="87"/>
  <c r="J11" i="88"/>
  <c r="J13" i="89"/>
  <c r="J17" i="89"/>
  <c r="J21" i="89"/>
  <c r="J25" i="89"/>
  <c r="J29" i="89"/>
  <c r="J33" i="89"/>
  <c r="J35" i="90"/>
  <c r="J39" i="90"/>
  <c r="J43" i="90"/>
  <c r="J34" i="90"/>
  <c r="I47" i="91"/>
  <c r="J11" i="92"/>
  <c r="F49" i="97"/>
  <c r="J15" i="92"/>
  <c r="F49" i="101"/>
  <c r="F54" i="101" s="1"/>
  <c r="F10" i="134" s="1"/>
  <c r="J19" i="92"/>
  <c r="F49" i="105"/>
  <c r="F54" i="105" s="1"/>
  <c r="J23" i="92"/>
  <c r="F49" i="109"/>
  <c r="F54" i="109" s="1"/>
  <c r="J27" i="92"/>
  <c r="F49" i="113"/>
  <c r="J49" i="113" s="1"/>
  <c r="J31" i="92"/>
  <c r="F49" i="117"/>
  <c r="F54" i="117" s="1"/>
  <c r="J36" i="92"/>
  <c r="J40" i="92"/>
  <c r="J44" i="92"/>
  <c r="J14" i="94"/>
  <c r="J18" i="94"/>
  <c r="J22" i="94"/>
  <c r="J26" i="94"/>
  <c r="J30" i="94"/>
  <c r="J35" i="94"/>
  <c r="J39" i="94"/>
  <c r="J43" i="94"/>
  <c r="J34" i="94"/>
  <c r="J39" i="98"/>
  <c r="J51" i="98"/>
  <c r="J23" i="100"/>
  <c r="J27" i="100"/>
  <c r="J34" i="100"/>
  <c r="J19" i="106"/>
  <c r="J21" i="106"/>
  <c r="J23" i="106"/>
  <c r="J25" i="106"/>
  <c r="J32" i="106"/>
  <c r="J34" i="106"/>
  <c r="J12" i="108"/>
  <c r="J25" i="110"/>
  <c r="J31" i="110"/>
  <c r="J33" i="110"/>
  <c r="J18" i="117"/>
  <c r="J26" i="117"/>
  <c r="J53" i="117"/>
  <c r="J31" i="120"/>
  <c r="J34" i="122"/>
  <c r="J27" i="125"/>
  <c r="J29" i="125"/>
  <c r="J39" i="86"/>
  <c r="J43" i="86"/>
  <c r="J34" i="86"/>
  <c r="J15" i="87"/>
  <c r="J19" i="87"/>
  <c r="J23" i="87"/>
  <c r="J27" i="87"/>
  <c r="J31" i="87"/>
  <c r="J36" i="87"/>
  <c r="J40" i="87"/>
  <c r="J44" i="87"/>
  <c r="K47" i="87"/>
  <c r="H41" i="53"/>
  <c r="J41" i="89"/>
  <c r="J45" i="89"/>
  <c r="F47" i="90"/>
  <c r="F47" i="118"/>
  <c r="J47" i="118" s="1"/>
  <c r="J14" i="91"/>
  <c r="J18" i="91"/>
  <c r="J22" i="91"/>
  <c r="J26" i="91"/>
  <c r="J30" i="91"/>
  <c r="J35" i="91"/>
  <c r="J39" i="91"/>
  <c r="J43" i="91"/>
  <c r="J34" i="91"/>
  <c r="J14" i="92"/>
  <c r="F49" i="100"/>
  <c r="F54" i="100" s="1"/>
  <c r="J18" i="92"/>
  <c r="F49" i="104"/>
  <c r="J22" i="92"/>
  <c r="F49" i="108"/>
  <c r="J49" i="108" s="1"/>
  <c r="J26" i="92"/>
  <c r="F49" i="112"/>
  <c r="F54" i="112" s="1"/>
  <c r="J30" i="92"/>
  <c r="F49" i="116"/>
  <c r="J35" i="92"/>
  <c r="J39" i="92"/>
  <c r="J49" i="124"/>
  <c r="J43" i="92"/>
  <c r="J34" i="92"/>
  <c r="F54" i="132"/>
  <c r="J13" i="93"/>
  <c r="J17" i="93"/>
  <c r="J21" i="93"/>
  <c r="J25" i="93"/>
  <c r="J29" i="93"/>
  <c r="J33" i="93"/>
  <c r="J38" i="93"/>
  <c r="J42" i="93"/>
  <c r="J46" i="93"/>
  <c r="J13" i="95"/>
  <c r="J17" i="95"/>
  <c r="J21" i="95"/>
  <c r="J25" i="95"/>
  <c r="J29" i="95"/>
  <c r="J33" i="95"/>
  <c r="J38" i="95"/>
  <c r="J42" i="95"/>
  <c r="J46" i="95"/>
  <c r="J14" i="96"/>
  <c r="J18" i="96"/>
  <c r="J22" i="96"/>
  <c r="J26" i="96"/>
  <c r="J30" i="96"/>
  <c r="J35" i="96"/>
  <c r="J39" i="96"/>
  <c r="J43" i="96"/>
  <c r="J34" i="96"/>
  <c r="J24" i="100"/>
  <c r="J26" i="100"/>
  <c r="J36" i="100"/>
  <c r="J12" i="102"/>
  <c r="J16" i="102"/>
  <c r="J20" i="102"/>
  <c r="J24" i="102"/>
  <c r="J28" i="102"/>
  <c r="J32" i="102"/>
  <c r="J36" i="102"/>
  <c r="J40" i="102"/>
  <c r="J44" i="102"/>
  <c r="I13" i="38"/>
  <c r="J16" i="106"/>
  <c r="J27" i="106"/>
  <c r="J29" i="106"/>
  <c r="J36" i="106"/>
  <c r="J38" i="106"/>
  <c r="J18" i="108"/>
  <c r="J40" i="108"/>
  <c r="J51" i="108"/>
  <c r="J53" i="110"/>
  <c r="J14" i="112"/>
  <c r="J18" i="112"/>
  <c r="J22" i="112"/>
  <c r="J26" i="112"/>
  <c r="J30" i="112"/>
  <c r="J34" i="112"/>
  <c r="J38" i="112"/>
  <c r="J42" i="112"/>
  <c r="J46" i="112"/>
  <c r="J50" i="112"/>
  <c r="J24" i="116"/>
  <c r="J21" i="117"/>
  <c r="J25" i="117"/>
  <c r="J18" i="120"/>
  <c r="J20" i="120"/>
  <c r="J37" i="120"/>
  <c r="J50" i="120"/>
  <c r="J52" i="120"/>
  <c r="J20" i="122"/>
  <c r="J40" i="122"/>
  <c r="J42" i="122"/>
  <c r="J31" i="124"/>
  <c r="J18" i="125"/>
  <c r="J20" i="125"/>
  <c r="J22" i="125"/>
  <c r="J24" i="125"/>
  <c r="J31" i="125"/>
  <c r="J33" i="125"/>
  <c r="J37" i="125"/>
  <c r="J50" i="125"/>
  <c r="J52" i="125"/>
  <c r="J34" i="75"/>
  <c r="J12" i="76"/>
  <c r="J16" i="76"/>
  <c r="J20" i="76"/>
  <c r="J24" i="76"/>
  <c r="J28" i="76"/>
  <c r="J32" i="76"/>
  <c r="J37" i="76"/>
  <c r="J41" i="76"/>
  <c r="J45" i="76"/>
  <c r="J13" i="78"/>
  <c r="J17" i="78"/>
  <c r="J21" i="78"/>
  <c r="J25" i="78"/>
  <c r="J29" i="78"/>
  <c r="J33" i="78"/>
  <c r="J38" i="78"/>
  <c r="J42" i="78"/>
  <c r="J46" i="78"/>
  <c r="I47" i="79"/>
  <c r="J15" i="79"/>
  <c r="J19" i="79"/>
  <c r="J23" i="79"/>
  <c r="J27" i="79"/>
  <c r="J31" i="79"/>
  <c r="J36" i="79"/>
  <c r="J40" i="79"/>
  <c r="J44" i="79"/>
  <c r="K47" i="79"/>
  <c r="H32" i="53"/>
  <c r="K32" i="53" s="1"/>
  <c r="J13" i="80"/>
  <c r="J17" i="80"/>
  <c r="J21" i="80"/>
  <c r="J25" i="80"/>
  <c r="J29" i="80"/>
  <c r="J33" i="80"/>
  <c r="J38" i="80"/>
  <c r="J42" i="80"/>
  <c r="J46" i="80"/>
  <c r="K47" i="81"/>
  <c r="H34" i="53"/>
  <c r="J14" i="82"/>
  <c r="J18" i="82"/>
  <c r="J22" i="82"/>
  <c r="J26" i="82"/>
  <c r="J30" i="82"/>
  <c r="J35" i="82"/>
  <c r="J39" i="82"/>
  <c r="J43" i="82"/>
  <c r="J34" i="82"/>
  <c r="J12" i="83"/>
  <c r="J16" i="83"/>
  <c r="J20" i="83"/>
  <c r="J24" i="83"/>
  <c r="J28" i="83"/>
  <c r="J32" i="83"/>
  <c r="J37" i="83"/>
  <c r="J41" i="83"/>
  <c r="J45" i="83"/>
  <c r="J14" i="84"/>
  <c r="J18" i="84"/>
  <c r="J22" i="84"/>
  <c r="J26" i="84"/>
  <c r="J30" i="84"/>
  <c r="J35" i="84"/>
  <c r="J39" i="84"/>
  <c r="J43" i="84"/>
  <c r="J34" i="84"/>
  <c r="J14" i="87"/>
  <c r="J18" i="87"/>
  <c r="J22" i="87"/>
  <c r="J26" i="87"/>
  <c r="J30" i="87"/>
  <c r="J35" i="87"/>
  <c r="J39" i="87"/>
  <c r="J43" i="87"/>
  <c r="J34" i="87"/>
  <c r="J13" i="92"/>
  <c r="F49" i="99"/>
  <c r="F54" i="99" s="1"/>
  <c r="J17" i="92"/>
  <c r="F49" i="103"/>
  <c r="J21" i="92"/>
  <c r="F49" i="107"/>
  <c r="J49" i="107" s="1"/>
  <c r="J25" i="92"/>
  <c r="F49" i="111"/>
  <c r="J29" i="92"/>
  <c r="F49" i="115"/>
  <c r="J49" i="115" s="1"/>
  <c r="J33" i="92"/>
  <c r="F49" i="119"/>
  <c r="J38" i="92"/>
  <c r="J49" i="123"/>
  <c r="J42" i="92"/>
  <c r="J46" i="92"/>
  <c r="F54" i="131"/>
  <c r="F47" i="93"/>
  <c r="F50" i="97"/>
  <c r="J50" i="97" s="1"/>
  <c r="J12" i="93"/>
  <c r="J16" i="93"/>
  <c r="J20" i="93"/>
  <c r="J24" i="93"/>
  <c r="J28" i="93"/>
  <c r="J32" i="93"/>
  <c r="J37" i="93"/>
  <c r="J41" i="93"/>
  <c r="J45" i="93"/>
  <c r="K47" i="93"/>
  <c r="H49" i="53"/>
  <c r="F47" i="95"/>
  <c r="F52" i="97"/>
  <c r="J12" i="95"/>
  <c r="J16" i="95"/>
  <c r="J20" i="95"/>
  <c r="J24" i="95"/>
  <c r="J28" i="95"/>
  <c r="J32" i="95"/>
  <c r="J37" i="95"/>
  <c r="J41" i="95"/>
  <c r="J45" i="95"/>
  <c r="K47" i="95"/>
  <c r="H52" i="53"/>
  <c r="J13" i="96"/>
  <c r="J17" i="96"/>
  <c r="J21" i="96"/>
  <c r="J25" i="96"/>
  <c r="J29" i="96"/>
  <c r="J33" i="96"/>
  <c r="J38" i="96"/>
  <c r="J42" i="96"/>
  <c r="J46" i="96"/>
  <c r="J44" i="97"/>
  <c r="I54" i="99"/>
  <c r="I8" i="134" s="1"/>
  <c r="J13" i="99"/>
  <c r="J17" i="99"/>
  <c r="J21" i="99"/>
  <c r="J25" i="99"/>
  <c r="J29" i="99"/>
  <c r="J33" i="99"/>
  <c r="J37" i="99"/>
  <c r="J41" i="99"/>
  <c r="J45" i="99"/>
  <c r="J53" i="99"/>
  <c r="J30" i="100"/>
  <c r="J40" i="100"/>
  <c r="J42" i="100"/>
  <c r="J13" i="106"/>
  <c r="J20" i="106"/>
  <c r="J22" i="106"/>
  <c r="J44" i="106"/>
  <c r="J51" i="106"/>
  <c r="J53" i="106"/>
  <c r="J22" i="108"/>
  <c r="J32" i="108"/>
  <c r="J46" i="108"/>
  <c r="J48" i="108"/>
  <c r="J26" i="110"/>
  <c r="J30" i="110"/>
  <c r="J43" i="110"/>
  <c r="J13" i="113"/>
  <c r="J17" i="113"/>
  <c r="J21" i="113"/>
  <c r="J25" i="113"/>
  <c r="J29" i="113"/>
  <c r="J33" i="113"/>
  <c r="J37" i="113"/>
  <c r="J41" i="113"/>
  <c r="J45" i="113"/>
  <c r="J53" i="113"/>
  <c r="J13" i="114"/>
  <c r="J20" i="114"/>
  <c r="J22" i="114"/>
  <c r="J27" i="114"/>
  <c r="J29" i="114"/>
  <c r="J36" i="114"/>
  <c r="J38" i="114"/>
  <c r="J43" i="114"/>
  <c r="J45" i="114"/>
  <c r="J52" i="114"/>
  <c r="K23" i="38"/>
  <c r="J19" i="116"/>
  <c r="J44" i="116"/>
  <c r="J48" i="116"/>
  <c r="J14" i="117"/>
  <c r="J33" i="117"/>
  <c r="J15" i="120"/>
  <c r="J24" i="120"/>
  <c r="J47" i="120"/>
  <c r="J39" i="124"/>
  <c r="J43" i="125"/>
  <c r="J38" i="108"/>
  <c r="J17" i="110"/>
  <c r="J22" i="110"/>
  <c r="J27" i="110"/>
  <c r="J16" i="114"/>
  <c r="J24" i="114"/>
  <c r="J32" i="114"/>
  <c r="J40" i="114"/>
  <c r="J48" i="114"/>
  <c r="J15" i="115"/>
  <c r="J19" i="115"/>
  <c r="J23" i="115"/>
  <c r="J27" i="115"/>
  <c r="J31" i="115"/>
  <c r="J35" i="115"/>
  <c r="J39" i="115"/>
  <c r="J43" i="115"/>
  <c r="J47" i="115"/>
  <c r="J51" i="115"/>
  <c r="J40" i="116"/>
  <c r="J17" i="117"/>
  <c r="J16" i="120"/>
  <c r="J32" i="120"/>
  <c r="J48" i="120"/>
  <c r="J26" i="122"/>
  <c r="J23" i="124"/>
  <c r="J12" i="125"/>
  <c r="J26" i="125"/>
  <c r="J28" i="125"/>
  <c r="J35" i="125"/>
  <c r="J42" i="125"/>
  <c r="J44" i="125"/>
  <c r="J51" i="125"/>
  <c r="J15" i="126"/>
  <c r="J19" i="126"/>
  <c r="J23" i="126"/>
  <c r="J27" i="126"/>
  <c r="J31" i="126"/>
  <c r="J35" i="126"/>
  <c r="J39" i="126"/>
  <c r="J43" i="126"/>
  <c r="J47" i="126"/>
  <c r="J51" i="126"/>
  <c r="J46" i="100"/>
  <c r="J52" i="100"/>
  <c r="J15" i="102"/>
  <c r="J19" i="102"/>
  <c r="J23" i="102"/>
  <c r="J27" i="102"/>
  <c r="J31" i="102"/>
  <c r="J35" i="102"/>
  <c r="J39" i="102"/>
  <c r="J43" i="102"/>
  <c r="J47" i="102"/>
  <c r="J15" i="106"/>
  <c r="J17" i="106"/>
  <c r="J24" i="106"/>
  <c r="J31" i="106"/>
  <c r="J33" i="106"/>
  <c r="J40" i="106"/>
  <c r="J47" i="106"/>
  <c r="J49" i="106"/>
  <c r="J16" i="108"/>
  <c r="J35" i="108"/>
  <c r="J12" i="109"/>
  <c r="J16" i="109"/>
  <c r="J20" i="109"/>
  <c r="J24" i="109"/>
  <c r="J28" i="109"/>
  <c r="J32" i="109"/>
  <c r="J36" i="109"/>
  <c r="J40" i="109"/>
  <c r="J44" i="109"/>
  <c r="J48" i="109"/>
  <c r="J52" i="109"/>
  <c r="J14" i="110"/>
  <c r="J19" i="110"/>
  <c r="J41" i="110"/>
  <c r="J46" i="110"/>
  <c r="J51" i="110"/>
  <c r="J18" i="114"/>
  <c r="J26" i="114"/>
  <c r="J34" i="114"/>
  <c r="J42" i="114"/>
  <c r="J50" i="114"/>
  <c r="J32" i="116"/>
  <c r="J41" i="117"/>
  <c r="J13" i="118"/>
  <c r="J17" i="118"/>
  <c r="J21" i="118"/>
  <c r="J25" i="118"/>
  <c r="J29" i="118"/>
  <c r="J33" i="118"/>
  <c r="J37" i="118"/>
  <c r="J41" i="118"/>
  <c r="J45" i="118"/>
  <c r="J53" i="118"/>
  <c r="J12" i="120"/>
  <c r="J28" i="120"/>
  <c r="J44" i="120"/>
  <c r="J18" i="122"/>
  <c r="J50" i="122"/>
  <c r="J14" i="123"/>
  <c r="J18" i="123"/>
  <c r="J26" i="123"/>
  <c r="J30" i="123"/>
  <c r="J34" i="123"/>
  <c r="J38" i="123"/>
  <c r="J42" i="123"/>
  <c r="J46" i="123"/>
  <c r="J50" i="123"/>
  <c r="J14" i="125"/>
  <c r="J16" i="125"/>
  <c r="J23" i="125"/>
  <c r="J30" i="125"/>
  <c r="J32" i="125"/>
  <c r="J39" i="125"/>
  <c r="J46" i="125"/>
  <c r="J48" i="125"/>
  <c r="K9" i="38"/>
  <c r="K31" i="38"/>
  <c r="K33" i="38"/>
  <c r="J12" i="126"/>
  <c r="J16" i="126"/>
  <c r="J20" i="126"/>
  <c r="J24" i="126"/>
  <c r="J28" i="126"/>
  <c r="J32" i="126"/>
  <c r="J36" i="126"/>
  <c r="J40" i="126"/>
  <c r="J44" i="126"/>
  <c r="J48" i="126"/>
  <c r="J52" i="126"/>
  <c r="I54" i="125"/>
  <c r="I34" i="134" s="1"/>
  <c r="J11" i="125"/>
  <c r="J13" i="121"/>
  <c r="J17" i="121"/>
  <c r="J21" i="121"/>
  <c r="J41" i="121"/>
  <c r="J53" i="121"/>
  <c r="J25" i="121"/>
  <c r="J29" i="121"/>
  <c r="J33" i="121"/>
  <c r="J37" i="121"/>
  <c r="J45" i="121"/>
  <c r="J49" i="121"/>
  <c r="J11" i="121"/>
  <c r="J15" i="121"/>
  <c r="J23" i="121"/>
  <c r="J27" i="121"/>
  <c r="J31" i="121"/>
  <c r="J35" i="121"/>
  <c r="J39" i="121"/>
  <c r="J43" i="121"/>
  <c r="J47" i="121"/>
  <c r="J51" i="121"/>
  <c r="I54" i="120"/>
  <c r="I29" i="134" s="1"/>
  <c r="F54" i="120"/>
  <c r="J11" i="120"/>
  <c r="J14" i="118"/>
  <c r="J18" i="118"/>
  <c r="J22" i="118"/>
  <c r="J26" i="118"/>
  <c r="J30" i="118"/>
  <c r="J34" i="118"/>
  <c r="J38" i="118"/>
  <c r="J42" i="118"/>
  <c r="J46" i="118"/>
  <c r="J50" i="118"/>
  <c r="I54" i="117"/>
  <c r="I26" i="134" s="1"/>
  <c r="J12" i="115"/>
  <c r="J16" i="115"/>
  <c r="J20" i="115"/>
  <c r="J24" i="115"/>
  <c r="J28" i="115"/>
  <c r="J32" i="115"/>
  <c r="J36" i="115"/>
  <c r="J40" i="115"/>
  <c r="J44" i="115"/>
  <c r="J48" i="115"/>
  <c r="J52" i="115"/>
  <c r="I54" i="114"/>
  <c r="I23" i="134" s="1"/>
  <c r="J12" i="113"/>
  <c r="J16" i="113"/>
  <c r="J20" i="113"/>
  <c r="J24" i="113"/>
  <c r="J28" i="113"/>
  <c r="J32" i="113"/>
  <c r="J36" i="113"/>
  <c r="J40" i="113"/>
  <c r="J44" i="113"/>
  <c r="J48" i="113"/>
  <c r="J52" i="113"/>
  <c r="I54" i="109"/>
  <c r="I18" i="134" s="1"/>
  <c r="J15" i="109"/>
  <c r="J19" i="109"/>
  <c r="J23" i="109"/>
  <c r="J27" i="109"/>
  <c r="J31" i="109"/>
  <c r="J35" i="109"/>
  <c r="J39" i="109"/>
  <c r="J43" i="109"/>
  <c r="J47" i="109"/>
  <c r="J51" i="109"/>
  <c r="J14" i="109"/>
  <c r="J18" i="109"/>
  <c r="J22" i="109"/>
  <c r="J26" i="109"/>
  <c r="J30" i="109"/>
  <c r="J34" i="109"/>
  <c r="J38" i="109"/>
  <c r="J42" i="109"/>
  <c r="J46" i="109"/>
  <c r="J50" i="109"/>
  <c r="J13" i="109"/>
  <c r="J17" i="109"/>
  <c r="J21" i="109"/>
  <c r="J25" i="109"/>
  <c r="J29" i="109"/>
  <c r="J33" i="109"/>
  <c r="J37" i="109"/>
  <c r="J41" i="109"/>
  <c r="J45" i="109"/>
  <c r="J53" i="109"/>
  <c r="J11" i="107"/>
  <c r="J15" i="107"/>
  <c r="J19" i="107"/>
  <c r="J27" i="107"/>
  <c r="J31" i="107"/>
  <c r="J35" i="107"/>
  <c r="J39" i="107"/>
  <c r="J43" i="107"/>
  <c r="J47" i="107"/>
  <c r="J51" i="107"/>
  <c r="J23" i="107"/>
  <c r="I54" i="106"/>
  <c r="I15" i="134" s="1"/>
  <c r="J11" i="106"/>
  <c r="J12" i="105"/>
  <c r="J16" i="105"/>
  <c r="J20" i="105"/>
  <c r="J24" i="105"/>
  <c r="J28" i="105"/>
  <c r="J32" i="105"/>
  <c r="J36" i="105"/>
  <c r="J40" i="105"/>
  <c r="J44" i="105"/>
  <c r="J48" i="105"/>
  <c r="J52" i="105"/>
  <c r="J12" i="104"/>
  <c r="F54" i="104"/>
  <c r="J16" i="104"/>
  <c r="J20" i="104"/>
  <c r="J24" i="104"/>
  <c r="J28" i="104"/>
  <c r="J32" i="104"/>
  <c r="J36" i="104"/>
  <c r="J40" i="104"/>
  <c r="J44" i="104"/>
  <c r="J48" i="104"/>
  <c r="J52" i="104"/>
  <c r="J15" i="104"/>
  <c r="J19" i="104"/>
  <c r="J23" i="104"/>
  <c r="J27" i="104"/>
  <c r="J31" i="104"/>
  <c r="J35" i="104"/>
  <c r="J39" i="104"/>
  <c r="J43" i="104"/>
  <c r="J47" i="104"/>
  <c r="J51" i="104"/>
  <c r="J14" i="104"/>
  <c r="J18" i="104"/>
  <c r="J22" i="104"/>
  <c r="J26" i="104"/>
  <c r="J30" i="104"/>
  <c r="J34" i="104"/>
  <c r="J38" i="104"/>
  <c r="J42" i="104"/>
  <c r="J46" i="104"/>
  <c r="J50" i="104"/>
  <c r="J13" i="104"/>
  <c r="J17" i="104"/>
  <c r="J21" i="104"/>
  <c r="J25" i="104"/>
  <c r="J29" i="104"/>
  <c r="J33" i="104"/>
  <c r="J37" i="104"/>
  <c r="J41" i="104"/>
  <c r="J45" i="104"/>
  <c r="J49" i="104"/>
  <c r="J53" i="104"/>
  <c r="J22" i="102"/>
  <c r="J30" i="102"/>
  <c r="J13" i="102"/>
  <c r="J17" i="102"/>
  <c r="J21" i="102"/>
  <c r="J25" i="102"/>
  <c r="J29" i="102"/>
  <c r="J33" i="102"/>
  <c r="J37" i="102"/>
  <c r="J41" i="102"/>
  <c r="J45" i="102"/>
  <c r="J53" i="102"/>
  <c r="J14" i="102"/>
  <c r="J18" i="102"/>
  <c r="J26" i="102"/>
  <c r="J34" i="102"/>
  <c r="J38" i="102"/>
  <c r="J42" i="102"/>
  <c r="J46" i="102"/>
  <c r="J50" i="102"/>
  <c r="J48" i="102"/>
  <c r="J13" i="101"/>
  <c r="J17" i="101"/>
  <c r="J21" i="101"/>
  <c r="J25" i="101"/>
  <c r="J29" i="101"/>
  <c r="J33" i="101"/>
  <c r="J37" i="101"/>
  <c r="J41" i="101"/>
  <c r="J45" i="101"/>
  <c r="J49" i="101"/>
  <c r="J53" i="101"/>
  <c r="J28" i="101"/>
  <c r="J32" i="101"/>
  <c r="J36" i="101"/>
  <c r="J40" i="101"/>
  <c r="J44" i="101"/>
  <c r="J48" i="101"/>
  <c r="J15" i="101"/>
  <c r="J19" i="101"/>
  <c r="J23" i="101"/>
  <c r="J27" i="101"/>
  <c r="J31" i="101"/>
  <c r="J35" i="101"/>
  <c r="J39" i="101"/>
  <c r="J43" i="101"/>
  <c r="J47" i="101"/>
  <c r="J51" i="101"/>
  <c r="J12" i="101"/>
  <c r="J16" i="101"/>
  <c r="J20" i="101"/>
  <c r="J24" i="101"/>
  <c r="J52" i="101"/>
  <c r="J14" i="101"/>
  <c r="J18" i="101"/>
  <c r="J22" i="101"/>
  <c r="J26" i="101"/>
  <c r="J30" i="101"/>
  <c r="J34" i="101"/>
  <c r="J38" i="101"/>
  <c r="J42" i="101"/>
  <c r="J46" i="101"/>
  <c r="J50" i="101"/>
  <c r="J12" i="99"/>
  <c r="J16" i="99"/>
  <c r="J20" i="99"/>
  <c r="J24" i="99"/>
  <c r="J28" i="99"/>
  <c r="J32" i="99"/>
  <c r="J36" i="99"/>
  <c r="J40" i="99"/>
  <c r="J44" i="99"/>
  <c r="J48" i="99"/>
  <c r="J52" i="99"/>
  <c r="J15" i="99"/>
  <c r="J19" i="99"/>
  <c r="J23" i="99"/>
  <c r="J27" i="99"/>
  <c r="J31" i="99"/>
  <c r="J35" i="99"/>
  <c r="J39" i="99"/>
  <c r="J43" i="99"/>
  <c r="J47" i="99"/>
  <c r="J51" i="99"/>
  <c r="J14" i="99"/>
  <c r="J18" i="99"/>
  <c r="J22" i="99"/>
  <c r="J26" i="99"/>
  <c r="J30" i="99"/>
  <c r="J34" i="99"/>
  <c r="J38" i="99"/>
  <c r="J42" i="99"/>
  <c r="J46" i="99"/>
  <c r="J50" i="99"/>
  <c r="J14" i="98"/>
  <c r="J18" i="98"/>
  <c r="J22" i="98"/>
  <c r="J26" i="98"/>
  <c r="J30" i="98"/>
  <c r="J34" i="98"/>
  <c r="J38" i="98"/>
  <c r="J46" i="98"/>
  <c r="J50" i="98"/>
  <c r="J41" i="98"/>
  <c r="J45" i="98"/>
  <c r="J49" i="98"/>
  <c r="J53" i="98"/>
  <c r="J40" i="98"/>
  <c r="J44" i="98"/>
  <c r="J48" i="98"/>
  <c r="J52" i="98"/>
  <c r="J52" i="97"/>
  <c r="J48" i="97"/>
  <c r="J40" i="97"/>
  <c r="J36" i="97"/>
  <c r="J32" i="97"/>
  <c r="J28" i="97"/>
  <c r="J24" i="97"/>
  <c r="J20" i="97"/>
  <c r="J16" i="97"/>
  <c r="J12" i="97"/>
  <c r="K29" i="38"/>
  <c r="K54" i="115"/>
  <c r="H24" i="38"/>
  <c r="K24" i="38" s="1"/>
  <c r="K54" i="117"/>
  <c r="H26" i="38"/>
  <c r="I54" i="126"/>
  <c r="I35" i="134" s="1"/>
  <c r="J11" i="126"/>
  <c r="K54" i="126"/>
  <c r="H35" i="38"/>
  <c r="K35" i="38" s="1"/>
  <c r="I54" i="128"/>
  <c r="I37" i="134" s="1"/>
  <c r="J11" i="128"/>
  <c r="G47" i="38"/>
  <c r="K54" i="99"/>
  <c r="H8" i="38"/>
  <c r="J52" i="102"/>
  <c r="J13" i="112"/>
  <c r="J17" i="112"/>
  <c r="J21" i="112"/>
  <c r="J25" i="112"/>
  <c r="J29" i="112"/>
  <c r="J33" i="112"/>
  <c r="J37" i="112"/>
  <c r="J41" i="112"/>
  <c r="J45" i="112"/>
  <c r="J53" i="112"/>
  <c r="J14" i="128"/>
  <c r="J18" i="128"/>
  <c r="J22" i="128"/>
  <c r="J26" i="128"/>
  <c r="J30" i="128"/>
  <c r="J34" i="128"/>
  <c r="J38" i="128"/>
  <c r="J42" i="128"/>
  <c r="J46" i="128"/>
  <c r="J50" i="128"/>
  <c r="F54" i="129"/>
  <c r="J12" i="129"/>
  <c r="J16" i="129"/>
  <c r="J20" i="129"/>
  <c r="J24" i="129"/>
  <c r="J28" i="129"/>
  <c r="J32" i="129"/>
  <c r="J36" i="129"/>
  <c r="J40" i="129"/>
  <c r="J44" i="129"/>
  <c r="J48" i="129"/>
  <c r="J52" i="129"/>
  <c r="J14" i="130"/>
  <c r="J18" i="130"/>
  <c r="J22" i="130"/>
  <c r="J26" i="130"/>
  <c r="J30" i="130"/>
  <c r="J34" i="130"/>
  <c r="J38" i="130"/>
  <c r="J42" i="130"/>
  <c r="J46" i="130"/>
  <c r="J50" i="130"/>
  <c r="J12" i="131"/>
  <c r="J16" i="131"/>
  <c r="J20" i="131"/>
  <c r="J24" i="131"/>
  <c r="J28" i="131"/>
  <c r="J32" i="131"/>
  <c r="J36" i="131"/>
  <c r="J40" i="131"/>
  <c r="J44" i="131"/>
  <c r="J48" i="131"/>
  <c r="J52" i="131"/>
  <c r="J14" i="132"/>
  <c r="J18" i="132"/>
  <c r="J22" i="132"/>
  <c r="J26" i="132"/>
  <c r="J30" i="132"/>
  <c r="J34" i="132"/>
  <c r="J38" i="132"/>
  <c r="J42" i="132"/>
  <c r="J46" i="132"/>
  <c r="J50" i="132"/>
  <c r="J15" i="97"/>
  <c r="J19" i="97"/>
  <c r="J23" i="97"/>
  <c r="J27" i="97"/>
  <c r="J31" i="97"/>
  <c r="J39" i="97"/>
  <c r="J43" i="97"/>
  <c r="J47" i="97"/>
  <c r="K54" i="97"/>
  <c r="H6" i="38"/>
  <c r="J13" i="98"/>
  <c r="J17" i="98"/>
  <c r="J21" i="98"/>
  <c r="J25" i="98"/>
  <c r="J29" i="98"/>
  <c r="J33" i="98"/>
  <c r="J37" i="98"/>
  <c r="J11" i="101"/>
  <c r="I54" i="102"/>
  <c r="I11" i="134" s="1"/>
  <c r="J51" i="102"/>
  <c r="K54" i="102"/>
  <c r="H11" i="38"/>
  <c r="K54" i="107"/>
  <c r="H16" i="38"/>
  <c r="J12" i="112"/>
  <c r="J16" i="112"/>
  <c r="J20" i="112"/>
  <c r="J24" i="112"/>
  <c r="J28" i="112"/>
  <c r="J32" i="112"/>
  <c r="J36" i="112"/>
  <c r="J40" i="112"/>
  <c r="J44" i="112"/>
  <c r="J48" i="112"/>
  <c r="J52" i="112"/>
  <c r="J13" i="128"/>
  <c r="J17" i="128"/>
  <c r="J21" i="128"/>
  <c r="J25" i="128"/>
  <c r="J29" i="128"/>
  <c r="J33" i="128"/>
  <c r="J37" i="128"/>
  <c r="J41" i="128"/>
  <c r="J45" i="128"/>
  <c r="J49" i="128"/>
  <c r="J53" i="128"/>
  <c r="J14" i="97"/>
  <c r="J18" i="97"/>
  <c r="J22" i="97"/>
  <c r="J26" i="97"/>
  <c r="J30" i="97"/>
  <c r="J34" i="97"/>
  <c r="J38" i="97"/>
  <c r="J42" i="97"/>
  <c r="J46" i="97"/>
  <c r="J12" i="98"/>
  <c r="J16" i="98"/>
  <c r="J20" i="98"/>
  <c r="J24" i="98"/>
  <c r="J28" i="98"/>
  <c r="J32" i="98"/>
  <c r="J36" i="98"/>
  <c r="J11" i="99"/>
  <c r="I54" i="100"/>
  <c r="I9" i="134" s="1"/>
  <c r="J11" i="102"/>
  <c r="F54" i="103"/>
  <c r="J12" i="103"/>
  <c r="J16" i="103"/>
  <c r="J20" i="103"/>
  <c r="J24" i="103"/>
  <c r="J28" i="103"/>
  <c r="J32" i="103"/>
  <c r="J36" i="103"/>
  <c r="J40" i="103"/>
  <c r="J44" i="103"/>
  <c r="J48" i="103"/>
  <c r="J52" i="103"/>
  <c r="K54" i="105"/>
  <c r="H14" i="38"/>
  <c r="K14" i="38" s="1"/>
  <c r="J14" i="107"/>
  <c r="J18" i="107"/>
  <c r="J22" i="107"/>
  <c r="J26" i="107"/>
  <c r="J30" i="107"/>
  <c r="J34" i="107"/>
  <c r="J38" i="107"/>
  <c r="J42" i="107"/>
  <c r="J46" i="107"/>
  <c r="J50" i="107"/>
  <c r="J11" i="109"/>
  <c r="I54" i="110"/>
  <c r="I19" i="134" s="1"/>
  <c r="K54" i="110"/>
  <c r="H19" i="38"/>
  <c r="K19" i="38" s="1"/>
  <c r="J13" i="111"/>
  <c r="J17" i="111"/>
  <c r="J21" i="111"/>
  <c r="J25" i="111"/>
  <c r="J29" i="111"/>
  <c r="J33" i="111"/>
  <c r="J37" i="111"/>
  <c r="J41" i="111"/>
  <c r="J45" i="111"/>
  <c r="J49" i="111"/>
  <c r="J53" i="111"/>
  <c r="I54" i="112"/>
  <c r="I21" i="134" s="1"/>
  <c r="J11" i="112"/>
  <c r="J15" i="112"/>
  <c r="J19" i="112"/>
  <c r="J23" i="112"/>
  <c r="J27" i="112"/>
  <c r="J31" i="112"/>
  <c r="J35" i="112"/>
  <c r="J39" i="112"/>
  <c r="J43" i="112"/>
  <c r="J47" i="112"/>
  <c r="J51" i="112"/>
  <c r="J13" i="116"/>
  <c r="J17" i="116"/>
  <c r="J21" i="116"/>
  <c r="J25" i="116"/>
  <c r="J29" i="116"/>
  <c r="J33" i="116"/>
  <c r="J37" i="116"/>
  <c r="J41" i="116"/>
  <c r="J45" i="116"/>
  <c r="J49" i="116"/>
  <c r="J53" i="116"/>
  <c r="J15" i="117"/>
  <c r="J19" i="117"/>
  <c r="J23" i="117"/>
  <c r="J27" i="117"/>
  <c r="J31" i="117"/>
  <c r="J35" i="117"/>
  <c r="J39" i="117"/>
  <c r="J43" i="117"/>
  <c r="J47" i="117"/>
  <c r="J51" i="117"/>
  <c r="K54" i="121"/>
  <c r="H30" i="38"/>
  <c r="I54" i="123"/>
  <c r="I32" i="134" s="1"/>
  <c r="J11" i="123"/>
  <c r="K54" i="123"/>
  <c r="H32" i="38"/>
  <c r="K32" i="38" s="1"/>
  <c r="J12" i="124"/>
  <c r="J16" i="124"/>
  <c r="J20" i="124"/>
  <c r="J24" i="124"/>
  <c r="J28" i="124"/>
  <c r="J32" i="124"/>
  <c r="J36" i="124"/>
  <c r="J40" i="124"/>
  <c r="J44" i="124"/>
  <c r="J48" i="124"/>
  <c r="J52" i="124"/>
  <c r="F54" i="128"/>
  <c r="J12" i="128"/>
  <c r="J16" i="128"/>
  <c r="J20" i="128"/>
  <c r="J24" i="128"/>
  <c r="J28" i="128"/>
  <c r="J32" i="128"/>
  <c r="J36" i="128"/>
  <c r="J40" i="128"/>
  <c r="J44" i="128"/>
  <c r="J48" i="128"/>
  <c r="J52" i="128"/>
  <c r="K54" i="103"/>
  <c r="H12" i="38"/>
  <c r="J13" i="107"/>
  <c r="J17" i="107"/>
  <c r="J21" i="107"/>
  <c r="J25" i="107"/>
  <c r="J29" i="107"/>
  <c r="J33" i="107"/>
  <c r="J37" i="107"/>
  <c r="J41" i="107"/>
  <c r="J45" i="107"/>
  <c r="J53" i="107"/>
  <c r="I54" i="108"/>
  <c r="I17" i="134" s="1"/>
  <c r="J11" i="113"/>
  <c r="J15" i="113"/>
  <c r="J19" i="113"/>
  <c r="J23" i="113"/>
  <c r="J27" i="113"/>
  <c r="J31" i="113"/>
  <c r="J35" i="113"/>
  <c r="J39" i="113"/>
  <c r="J43" i="113"/>
  <c r="J47" i="113"/>
  <c r="J51" i="113"/>
  <c r="K54" i="113"/>
  <c r="H22" i="38"/>
  <c r="J14" i="115"/>
  <c r="J18" i="115"/>
  <c r="J22" i="115"/>
  <c r="J26" i="115"/>
  <c r="J30" i="115"/>
  <c r="J34" i="115"/>
  <c r="J38" i="115"/>
  <c r="J42" i="115"/>
  <c r="J46" i="115"/>
  <c r="J50" i="115"/>
  <c r="J12" i="118"/>
  <c r="J16" i="118"/>
  <c r="J20" i="118"/>
  <c r="J24" i="118"/>
  <c r="J28" i="118"/>
  <c r="J32" i="118"/>
  <c r="J36" i="118"/>
  <c r="J40" i="118"/>
  <c r="J44" i="118"/>
  <c r="J48" i="118"/>
  <c r="J52" i="118"/>
  <c r="I54" i="122"/>
  <c r="I31" i="134" s="1"/>
  <c r="J13" i="123"/>
  <c r="J17" i="123"/>
  <c r="J21" i="123"/>
  <c r="J25" i="123"/>
  <c r="J29" i="123"/>
  <c r="J33" i="123"/>
  <c r="J37" i="123"/>
  <c r="J41" i="123"/>
  <c r="J45" i="123"/>
  <c r="J53" i="123"/>
  <c r="J14" i="126"/>
  <c r="J18" i="126"/>
  <c r="J22" i="126"/>
  <c r="J26" i="126"/>
  <c r="J30" i="126"/>
  <c r="J34" i="126"/>
  <c r="J38" i="126"/>
  <c r="J42" i="126"/>
  <c r="J46" i="126"/>
  <c r="J50" i="126"/>
  <c r="F54" i="127"/>
  <c r="J12" i="127"/>
  <c r="J16" i="127"/>
  <c r="J20" i="127"/>
  <c r="J24" i="127"/>
  <c r="J28" i="127"/>
  <c r="J32" i="127"/>
  <c r="J36" i="127"/>
  <c r="J40" i="127"/>
  <c r="J44" i="127"/>
  <c r="J48" i="127"/>
  <c r="J52" i="127"/>
  <c r="J13" i="100"/>
  <c r="J17" i="100"/>
  <c r="J21" i="100"/>
  <c r="J25" i="100"/>
  <c r="J29" i="100"/>
  <c r="J33" i="100"/>
  <c r="J37" i="100"/>
  <c r="J41" i="100"/>
  <c r="J45" i="100"/>
  <c r="J53" i="100"/>
  <c r="K54" i="101"/>
  <c r="H10" i="38"/>
  <c r="J12" i="107"/>
  <c r="J16" i="107"/>
  <c r="J20" i="107"/>
  <c r="J24" i="107"/>
  <c r="J28" i="107"/>
  <c r="J32" i="107"/>
  <c r="J36" i="107"/>
  <c r="J40" i="107"/>
  <c r="J44" i="107"/>
  <c r="J48" i="107"/>
  <c r="J52" i="107"/>
  <c r="J13" i="108"/>
  <c r="J17" i="108"/>
  <c r="J21" i="108"/>
  <c r="J25" i="108"/>
  <c r="J29" i="108"/>
  <c r="J33" i="108"/>
  <c r="J37" i="108"/>
  <c r="J41" i="108"/>
  <c r="J45" i="108"/>
  <c r="J53" i="108"/>
  <c r="K54" i="109"/>
  <c r="H18" i="38"/>
  <c r="K18" i="38" s="1"/>
  <c r="J12" i="110"/>
  <c r="J16" i="110"/>
  <c r="J20" i="110"/>
  <c r="J24" i="110"/>
  <c r="J28" i="110"/>
  <c r="J32" i="110"/>
  <c r="J36" i="110"/>
  <c r="J40" i="110"/>
  <c r="J44" i="110"/>
  <c r="J48" i="110"/>
  <c r="J52" i="110"/>
  <c r="K54" i="111"/>
  <c r="H20" i="38"/>
  <c r="J14" i="113"/>
  <c r="J18" i="113"/>
  <c r="J22" i="113"/>
  <c r="J26" i="113"/>
  <c r="J30" i="113"/>
  <c r="J34" i="113"/>
  <c r="J38" i="113"/>
  <c r="J42" i="113"/>
  <c r="J46" i="113"/>
  <c r="J50" i="113"/>
  <c r="J13" i="115"/>
  <c r="J17" i="115"/>
  <c r="J21" i="115"/>
  <c r="J25" i="115"/>
  <c r="J29" i="115"/>
  <c r="J33" i="115"/>
  <c r="J37" i="115"/>
  <c r="J41" i="115"/>
  <c r="J45" i="115"/>
  <c r="J53" i="115"/>
  <c r="I54" i="116"/>
  <c r="J14" i="116"/>
  <c r="J18" i="116"/>
  <c r="J22" i="116"/>
  <c r="J26" i="116"/>
  <c r="J30" i="116"/>
  <c r="J34" i="116"/>
  <c r="J38" i="116"/>
  <c r="J42" i="116"/>
  <c r="J46" i="116"/>
  <c r="J50" i="116"/>
  <c r="K54" i="116"/>
  <c r="H25" i="38"/>
  <c r="K25" i="38" s="1"/>
  <c r="J12" i="117"/>
  <c r="J16" i="117"/>
  <c r="J20" i="117"/>
  <c r="J24" i="117"/>
  <c r="J28" i="117"/>
  <c r="J32" i="117"/>
  <c r="J36" i="117"/>
  <c r="J40" i="117"/>
  <c r="J44" i="117"/>
  <c r="J48" i="117"/>
  <c r="J52" i="117"/>
  <c r="I54" i="118"/>
  <c r="I27" i="134" s="1"/>
  <c r="J11" i="118"/>
  <c r="J15" i="118"/>
  <c r="J19" i="118"/>
  <c r="J23" i="118"/>
  <c r="J27" i="118"/>
  <c r="J31" i="118"/>
  <c r="J35" i="118"/>
  <c r="J39" i="118"/>
  <c r="J43" i="118"/>
  <c r="J51" i="118"/>
  <c r="K54" i="118"/>
  <c r="H27" i="38"/>
  <c r="K27" i="38" s="1"/>
  <c r="J12" i="121"/>
  <c r="J16" i="121"/>
  <c r="J20" i="121"/>
  <c r="J24" i="121"/>
  <c r="J28" i="121"/>
  <c r="J32" i="121"/>
  <c r="J36" i="121"/>
  <c r="J40" i="121"/>
  <c r="J44" i="121"/>
  <c r="J48" i="121"/>
  <c r="J52" i="121"/>
  <c r="J13" i="122"/>
  <c r="J17" i="122"/>
  <c r="J21" i="122"/>
  <c r="J25" i="122"/>
  <c r="J29" i="122"/>
  <c r="J33" i="122"/>
  <c r="J37" i="122"/>
  <c r="J41" i="122"/>
  <c r="J45" i="122"/>
  <c r="J49" i="122"/>
  <c r="J53" i="122"/>
  <c r="J12" i="123"/>
  <c r="J16" i="123"/>
  <c r="J20" i="123"/>
  <c r="J24" i="123"/>
  <c r="J28" i="123"/>
  <c r="J32" i="123"/>
  <c r="J36" i="123"/>
  <c r="J40" i="123"/>
  <c r="J44" i="123"/>
  <c r="J48" i="123"/>
  <c r="J52" i="123"/>
  <c r="J13" i="124"/>
  <c r="J17" i="124"/>
  <c r="J21" i="124"/>
  <c r="J25" i="124"/>
  <c r="J29" i="124"/>
  <c r="J33" i="124"/>
  <c r="J37" i="124"/>
  <c r="J41" i="124"/>
  <c r="J45" i="124"/>
  <c r="J53" i="124"/>
  <c r="K54" i="125"/>
  <c r="H34" i="38"/>
  <c r="J13" i="126"/>
  <c r="J17" i="126"/>
  <c r="J21" i="126"/>
  <c r="J25" i="126"/>
  <c r="J29" i="126"/>
  <c r="J33" i="126"/>
  <c r="J37" i="126"/>
  <c r="J41" i="126"/>
  <c r="J45" i="126"/>
  <c r="J49" i="126"/>
  <c r="J53" i="126"/>
  <c r="J15" i="119"/>
  <c r="J19" i="119"/>
  <c r="J23" i="119"/>
  <c r="J27" i="119"/>
  <c r="J31" i="119"/>
  <c r="J35" i="119"/>
  <c r="J39" i="119"/>
  <c r="J43" i="119"/>
  <c r="J47" i="119"/>
  <c r="J51" i="119"/>
  <c r="K54" i="119"/>
  <c r="H28" i="38"/>
  <c r="J14" i="121"/>
  <c r="J18" i="121"/>
  <c r="J22" i="121"/>
  <c r="J26" i="121"/>
  <c r="J30" i="121"/>
  <c r="J34" i="121"/>
  <c r="J38" i="121"/>
  <c r="J42" i="121"/>
  <c r="J46" i="121"/>
  <c r="J50" i="121"/>
  <c r="J15" i="122"/>
  <c r="J19" i="122"/>
  <c r="J23" i="122"/>
  <c r="J27" i="122"/>
  <c r="J31" i="122"/>
  <c r="J35" i="122"/>
  <c r="J39" i="122"/>
  <c r="J43" i="122"/>
  <c r="J47" i="122"/>
  <c r="J51" i="122"/>
  <c r="I54" i="124"/>
  <c r="I33" i="134" s="1"/>
  <c r="J14" i="124"/>
  <c r="J18" i="124"/>
  <c r="J22" i="124"/>
  <c r="J26" i="124"/>
  <c r="J30" i="124"/>
  <c r="J34" i="124"/>
  <c r="J38" i="124"/>
  <c r="J42" i="124"/>
  <c r="J46" i="124"/>
  <c r="J50" i="124"/>
  <c r="K54" i="127"/>
  <c r="H36" i="38"/>
  <c r="K36" i="38" s="1"/>
  <c r="I47" i="87"/>
  <c r="J11" i="87"/>
  <c r="J11" i="56"/>
  <c r="J11" i="60"/>
  <c r="J11" i="64"/>
  <c r="J11" i="68"/>
  <c r="J11" i="72"/>
  <c r="J11" i="76"/>
  <c r="J11" i="80"/>
  <c r="J11" i="84"/>
  <c r="J13" i="86"/>
  <c r="J17" i="86"/>
  <c r="J21" i="86"/>
  <c r="J25" i="86"/>
  <c r="J29" i="86"/>
  <c r="J33" i="86"/>
  <c r="J38" i="86"/>
  <c r="J42" i="86"/>
  <c r="J46" i="86"/>
  <c r="J13" i="91"/>
  <c r="J17" i="91"/>
  <c r="J21" i="91"/>
  <c r="J25" i="91"/>
  <c r="J29" i="91"/>
  <c r="J33" i="91"/>
  <c r="J38" i="91"/>
  <c r="J42" i="91"/>
  <c r="J46" i="91"/>
  <c r="J11" i="100"/>
  <c r="J11" i="105"/>
  <c r="J15" i="105"/>
  <c r="J19" i="105"/>
  <c r="J23" i="105"/>
  <c r="J27" i="105"/>
  <c r="J31" i="105"/>
  <c r="J35" i="105"/>
  <c r="J39" i="105"/>
  <c r="J43" i="105"/>
  <c r="J47" i="105"/>
  <c r="J51" i="105"/>
  <c r="I54" i="107"/>
  <c r="I16" i="134" s="1"/>
  <c r="J11" i="110"/>
  <c r="J11" i="117"/>
  <c r="J11" i="119"/>
  <c r="I54" i="119"/>
  <c r="I28" i="134" s="1"/>
  <c r="I54" i="121"/>
  <c r="I30" i="134" s="1"/>
  <c r="J11" i="124"/>
  <c r="J11" i="129"/>
  <c r="J15" i="129"/>
  <c r="J19" i="129"/>
  <c r="J23" i="129"/>
  <c r="J27" i="129"/>
  <c r="J31" i="129"/>
  <c r="J35" i="129"/>
  <c r="J11" i="55"/>
  <c r="J11" i="59"/>
  <c r="J11" i="63"/>
  <c r="J11" i="67"/>
  <c r="J11" i="71"/>
  <c r="J11" i="75"/>
  <c r="J11" i="79"/>
  <c r="J11" i="83"/>
  <c r="F47" i="86"/>
  <c r="J12" i="86"/>
  <c r="J16" i="86"/>
  <c r="J20" i="86"/>
  <c r="J24" i="86"/>
  <c r="J28" i="86"/>
  <c r="J32" i="86"/>
  <c r="J37" i="86"/>
  <c r="J41" i="86"/>
  <c r="J45" i="86"/>
  <c r="F47" i="91"/>
  <c r="J12" i="91"/>
  <c r="J16" i="91"/>
  <c r="J20" i="91"/>
  <c r="J24" i="91"/>
  <c r="J28" i="91"/>
  <c r="J32" i="91"/>
  <c r="J37" i="91"/>
  <c r="J41" i="91"/>
  <c r="J45" i="91"/>
  <c r="F47" i="92"/>
  <c r="J14" i="105"/>
  <c r="J18" i="105"/>
  <c r="J22" i="105"/>
  <c r="J26" i="105"/>
  <c r="J30" i="105"/>
  <c r="J34" i="105"/>
  <c r="J38" i="105"/>
  <c r="J42" i="105"/>
  <c r="J46" i="105"/>
  <c r="J50" i="105"/>
  <c r="J14" i="129"/>
  <c r="J18" i="129"/>
  <c r="J22" i="129"/>
  <c r="J26" i="129"/>
  <c r="J30" i="129"/>
  <c r="J34" i="129"/>
  <c r="J38" i="129"/>
  <c r="J11" i="54"/>
  <c r="J11" i="58"/>
  <c r="J11" i="62"/>
  <c r="J11" i="66"/>
  <c r="J11" i="70"/>
  <c r="J11" i="74"/>
  <c r="J11" i="78"/>
  <c r="J11" i="82"/>
  <c r="J15" i="86"/>
  <c r="J19" i="86"/>
  <c r="J23" i="86"/>
  <c r="J27" i="86"/>
  <c r="J31" i="86"/>
  <c r="J36" i="86"/>
  <c r="J40" i="86"/>
  <c r="J44" i="86"/>
  <c r="J15" i="91"/>
  <c r="J19" i="91"/>
  <c r="J23" i="91"/>
  <c r="J27" i="91"/>
  <c r="J31" i="91"/>
  <c r="J36" i="91"/>
  <c r="J40" i="91"/>
  <c r="J44" i="91"/>
  <c r="J13" i="105"/>
  <c r="J17" i="105"/>
  <c r="J21" i="105"/>
  <c r="J25" i="105"/>
  <c r="J29" i="105"/>
  <c r="J33" i="105"/>
  <c r="J37" i="105"/>
  <c r="J41" i="105"/>
  <c r="J45" i="105"/>
  <c r="J49" i="105"/>
  <c r="J53" i="105"/>
  <c r="J13" i="129"/>
  <c r="J17" i="129"/>
  <c r="J21" i="129"/>
  <c r="J25" i="129"/>
  <c r="J29" i="129"/>
  <c r="J33" i="129"/>
  <c r="J37" i="129"/>
  <c r="J13" i="85"/>
  <c r="J17" i="85"/>
  <c r="J21" i="85"/>
  <c r="J25" i="85"/>
  <c r="J29" i="85"/>
  <c r="J33" i="85"/>
  <c r="J38" i="85"/>
  <c r="J42" i="85"/>
  <c r="J46" i="85"/>
  <c r="K47" i="86"/>
  <c r="F47" i="89"/>
  <c r="J12" i="89"/>
  <c r="J16" i="89"/>
  <c r="J20" i="89"/>
  <c r="J24" i="89"/>
  <c r="J28" i="89"/>
  <c r="J32" i="89"/>
  <c r="J37" i="89"/>
  <c r="K47" i="89"/>
  <c r="J33" i="90"/>
  <c r="J38" i="90"/>
  <c r="J42" i="90"/>
  <c r="J46" i="90"/>
  <c r="I47" i="93"/>
  <c r="J15" i="93"/>
  <c r="J19" i="93"/>
  <c r="J23" i="93"/>
  <c r="J27" i="93"/>
  <c r="J31" i="93"/>
  <c r="J36" i="93"/>
  <c r="J40" i="93"/>
  <c r="J44" i="93"/>
  <c r="K54" i="100"/>
  <c r="J11" i="103"/>
  <c r="J15" i="103"/>
  <c r="J19" i="103"/>
  <c r="J23" i="103"/>
  <c r="J27" i="103"/>
  <c r="J31" i="103"/>
  <c r="J35" i="103"/>
  <c r="J39" i="103"/>
  <c r="J43" i="103"/>
  <c r="J47" i="103"/>
  <c r="J51" i="103"/>
  <c r="I54" i="105"/>
  <c r="I14" i="134" s="1"/>
  <c r="J11" i="108"/>
  <c r="F54" i="111"/>
  <c r="J12" i="111"/>
  <c r="J16" i="111"/>
  <c r="J20" i="111"/>
  <c r="J24" i="111"/>
  <c r="J28" i="111"/>
  <c r="J32" i="111"/>
  <c r="J36" i="111"/>
  <c r="J40" i="111"/>
  <c r="J44" i="111"/>
  <c r="J48" i="111"/>
  <c r="J52" i="111"/>
  <c r="I54" i="115"/>
  <c r="I24" i="134" s="1"/>
  <c r="J14" i="119"/>
  <c r="J18" i="119"/>
  <c r="J22" i="119"/>
  <c r="J26" i="119"/>
  <c r="J30" i="119"/>
  <c r="J34" i="119"/>
  <c r="J38" i="119"/>
  <c r="J42" i="119"/>
  <c r="J46" i="119"/>
  <c r="J50" i="119"/>
  <c r="F54" i="122"/>
  <c r="J11" i="122"/>
  <c r="K54" i="124"/>
  <c r="J11" i="127"/>
  <c r="J15" i="127"/>
  <c r="J19" i="127"/>
  <c r="J23" i="127"/>
  <c r="J27" i="127"/>
  <c r="J31" i="127"/>
  <c r="J35" i="127"/>
  <c r="J39" i="127"/>
  <c r="J43" i="127"/>
  <c r="J47" i="127"/>
  <c r="J51" i="127"/>
  <c r="K54" i="129"/>
  <c r="J45" i="130"/>
  <c r="J49" i="130"/>
  <c r="J53" i="130"/>
  <c r="K54" i="131"/>
  <c r="J12" i="85"/>
  <c r="J16" i="85"/>
  <c r="J20" i="85"/>
  <c r="J24" i="85"/>
  <c r="J28" i="85"/>
  <c r="J32" i="85"/>
  <c r="J37" i="85"/>
  <c r="J41" i="85"/>
  <c r="J45" i="85"/>
  <c r="J11" i="86"/>
  <c r="I47" i="89"/>
  <c r="J15" i="89"/>
  <c r="J19" i="89"/>
  <c r="J23" i="89"/>
  <c r="J27" i="89"/>
  <c r="J31" i="89"/>
  <c r="J36" i="89"/>
  <c r="J40" i="89"/>
  <c r="J44" i="89"/>
  <c r="J32" i="90"/>
  <c r="J37" i="90"/>
  <c r="J41" i="90"/>
  <c r="J45" i="90"/>
  <c r="J11" i="91"/>
  <c r="J14" i="103"/>
  <c r="J18" i="103"/>
  <c r="J22" i="103"/>
  <c r="J26" i="103"/>
  <c r="J30" i="103"/>
  <c r="J34" i="103"/>
  <c r="J38" i="103"/>
  <c r="J42" i="103"/>
  <c r="J46" i="103"/>
  <c r="J50" i="103"/>
  <c r="I54" i="103"/>
  <c r="I12" i="134" s="1"/>
  <c r="K54" i="106"/>
  <c r="K54" i="108"/>
  <c r="J11" i="111"/>
  <c r="J15" i="111"/>
  <c r="J19" i="111"/>
  <c r="J23" i="111"/>
  <c r="J27" i="111"/>
  <c r="J31" i="111"/>
  <c r="J35" i="111"/>
  <c r="J39" i="111"/>
  <c r="J43" i="111"/>
  <c r="J47" i="111"/>
  <c r="J51" i="111"/>
  <c r="I54" i="113"/>
  <c r="F54" i="116"/>
  <c r="F25" i="134" s="1"/>
  <c r="J11" i="116"/>
  <c r="J13" i="119"/>
  <c r="J17" i="119"/>
  <c r="J21" i="119"/>
  <c r="J25" i="119"/>
  <c r="J29" i="119"/>
  <c r="J33" i="119"/>
  <c r="J37" i="119"/>
  <c r="J41" i="119"/>
  <c r="J45" i="119"/>
  <c r="J49" i="119"/>
  <c r="J53" i="119"/>
  <c r="K54" i="122"/>
  <c r="J14" i="127"/>
  <c r="J18" i="127"/>
  <c r="J22" i="127"/>
  <c r="J26" i="127"/>
  <c r="J30" i="127"/>
  <c r="J34" i="127"/>
  <c r="J38" i="127"/>
  <c r="J42" i="127"/>
  <c r="J46" i="127"/>
  <c r="J50" i="127"/>
  <c r="I54" i="127"/>
  <c r="I36" i="134" s="1"/>
  <c r="J42" i="129"/>
  <c r="J46" i="129"/>
  <c r="J50" i="129"/>
  <c r="J12" i="130"/>
  <c r="J16" i="130"/>
  <c r="J20" i="130"/>
  <c r="J24" i="130"/>
  <c r="J28" i="130"/>
  <c r="J32" i="130"/>
  <c r="J36" i="130"/>
  <c r="J40" i="130"/>
  <c r="J44" i="130"/>
  <c r="J48" i="130"/>
  <c r="J52" i="130"/>
  <c r="J14" i="131"/>
  <c r="J18" i="131"/>
  <c r="J22" i="131"/>
  <c r="J26" i="131"/>
  <c r="J30" i="131"/>
  <c r="J34" i="131"/>
  <c r="J38" i="131"/>
  <c r="J42" i="131"/>
  <c r="J46" i="131"/>
  <c r="J50" i="131"/>
  <c r="J12" i="132"/>
  <c r="J16" i="132"/>
  <c r="J20" i="132"/>
  <c r="J24" i="132"/>
  <c r="J28" i="132"/>
  <c r="J32" i="132"/>
  <c r="J36" i="132"/>
  <c r="J40" i="132"/>
  <c r="J44" i="132"/>
  <c r="J48" i="132"/>
  <c r="J52" i="132"/>
  <c r="I47" i="85"/>
  <c r="J15" i="85"/>
  <c r="J19" i="85"/>
  <c r="J23" i="85"/>
  <c r="J27" i="85"/>
  <c r="J31" i="85"/>
  <c r="J36" i="85"/>
  <c r="J40" i="85"/>
  <c r="J44" i="85"/>
  <c r="K47" i="85"/>
  <c r="K47" i="88"/>
  <c r="J14" i="89"/>
  <c r="J18" i="89"/>
  <c r="J22" i="89"/>
  <c r="J26" i="89"/>
  <c r="J30" i="89"/>
  <c r="J35" i="89"/>
  <c r="J39" i="89"/>
  <c r="J43" i="89"/>
  <c r="J34" i="89"/>
  <c r="J13" i="103"/>
  <c r="J17" i="103"/>
  <c r="J21" i="103"/>
  <c r="J25" i="103"/>
  <c r="J29" i="103"/>
  <c r="J33" i="103"/>
  <c r="J37" i="103"/>
  <c r="J41" i="103"/>
  <c r="J45" i="103"/>
  <c r="J49" i="103"/>
  <c r="J53" i="103"/>
  <c r="J14" i="111"/>
  <c r="J18" i="111"/>
  <c r="J22" i="111"/>
  <c r="J26" i="111"/>
  <c r="J30" i="111"/>
  <c r="J34" i="111"/>
  <c r="J38" i="111"/>
  <c r="J42" i="111"/>
  <c r="J46" i="111"/>
  <c r="J50" i="111"/>
  <c r="I54" i="111"/>
  <c r="I20" i="134" s="1"/>
  <c r="K54" i="114"/>
  <c r="J38" i="89"/>
  <c r="J42" i="89"/>
  <c r="J46" i="89"/>
  <c r="I47" i="90"/>
  <c r="J31" i="90"/>
  <c r="J36" i="90"/>
  <c r="J40" i="90"/>
  <c r="J44" i="90"/>
  <c r="K47" i="90"/>
  <c r="I47" i="96"/>
  <c r="K54" i="104"/>
  <c r="K54" i="112"/>
  <c r="F54" i="119"/>
  <c r="J12" i="119"/>
  <c r="J16" i="119"/>
  <c r="J20" i="119"/>
  <c r="J24" i="119"/>
  <c r="J28" i="119"/>
  <c r="J32" i="119"/>
  <c r="J36" i="119"/>
  <c r="J40" i="119"/>
  <c r="J44" i="119"/>
  <c r="J48" i="119"/>
  <c r="J52" i="119"/>
  <c r="J13" i="127"/>
  <c r="J17" i="127"/>
  <c r="J21" i="127"/>
  <c r="J25" i="127"/>
  <c r="J29" i="127"/>
  <c r="J33" i="127"/>
  <c r="J37" i="127"/>
  <c r="J41" i="127"/>
  <c r="J45" i="127"/>
  <c r="J49" i="127"/>
  <c r="J53" i="127"/>
  <c r="K54" i="120"/>
  <c r="K54" i="128"/>
  <c r="K47" i="92"/>
  <c r="J14" i="93"/>
  <c r="J18" i="93"/>
  <c r="J22" i="93"/>
  <c r="J26" i="93"/>
  <c r="J30" i="93"/>
  <c r="J35" i="93"/>
  <c r="J39" i="93"/>
  <c r="J43" i="93"/>
  <c r="J34" i="93"/>
  <c r="J11" i="95"/>
  <c r="J15" i="95"/>
  <c r="J19" i="95"/>
  <c r="J23" i="95"/>
  <c r="J27" i="95"/>
  <c r="J31" i="95"/>
  <c r="J36" i="95"/>
  <c r="J40" i="95"/>
  <c r="J44" i="95"/>
  <c r="F47" i="96"/>
  <c r="J12" i="96"/>
  <c r="J16" i="96"/>
  <c r="J20" i="96"/>
  <c r="J24" i="96"/>
  <c r="J28" i="96"/>
  <c r="J32" i="96"/>
  <c r="J37" i="96"/>
  <c r="J41" i="96"/>
  <c r="J45" i="96"/>
  <c r="K47" i="96"/>
  <c r="J13" i="97"/>
  <c r="J17" i="97"/>
  <c r="J21" i="97"/>
  <c r="J25" i="97"/>
  <c r="J29" i="97"/>
  <c r="J33" i="97"/>
  <c r="J37" i="97"/>
  <c r="J41" i="97"/>
  <c r="J45" i="97"/>
  <c r="J49" i="97"/>
  <c r="J53" i="97"/>
  <c r="J15" i="98"/>
  <c r="J19" i="98"/>
  <c r="J23" i="98"/>
  <c r="J27" i="98"/>
  <c r="J31" i="98"/>
  <c r="J35" i="98"/>
  <c r="K54" i="98"/>
  <c r="J47" i="130"/>
  <c r="J51" i="130"/>
  <c r="K54" i="130"/>
  <c r="J13" i="131"/>
  <c r="J11" i="85"/>
  <c r="J11" i="89"/>
  <c r="J11" i="93"/>
  <c r="J11" i="96"/>
  <c r="I54" i="97"/>
  <c r="I6" i="134" s="1"/>
  <c r="J11" i="97"/>
  <c r="I47" i="95"/>
  <c r="I54" i="98"/>
  <c r="I7" i="134" s="1"/>
  <c r="J11" i="98"/>
  <c r="J41" i="129"/>
  <c r="J45" i="129"/>
  <c r="J49" i="129"/>
  <c r="J53" i="129"/>
  <c r="J13" i="130"/>
  <c r="J17" i="130"/>
  <c r="J21" i="130"/>
  <c r="J25" i="130"/>
  <c r="J29" i="130"/>
  <c r="J33" i="130"/>
  <c r="J37" i="130"/>
  <c r="J41" i="130"/>
  <c r="I54" i="131"/>
  <c r="I40" i="134" s="1"/>
  <c r="J11" i="131"/>
  <c r="F54" i="130"/>
  <c r="I54" i="129"/>
  <c r="I38" i="134" s="1"/>
  <c r="J39" i="129"/>
  <c r="J43" i="129"/>
  <c r="J47" i="129"/>
  <c r="J51" i="129"/>
  <c r="I54" i="130"/>
  <c r="I39" i="134" s="1"/>
  <c r="J11" i="130"/>
  <c r="J15" i="130"/>
  <c r="J19" i="130"/>
  <c r="J23" i="130"/>
  <c r="J27" i="130"/>
  <c r="J31" i="130"/>
  <c r="J35" i="130"/>
  <c r="J39" i="130"/>
  <c r="J43" i="130"/>
  <c r="J17" i="131"/>
  <c r="J21" i="131"/>
  <c r="J25" i="131"/>
  <c r="J29" i="131"/>
  <c r="J33" i="131"/>
  <c r="J37" i="131"/>
  <c r="J41" i="131"/>
  <c r="J45" i="131"/>
  <c r="J49" i="131"/>
  <c r="J53" i="131"/>
  <c r="J13" i="132"/>
  <c r="J17" i="132"/>
  <c r="J21" i="132"/>
  <c r="J25" i="132"/>
  <c r="J29" i="132"/>
  <c r="J33" i="132"/>
  <c r="J37" i="132"/>
  <c r="J41" i="132"/>
  <c r="J45" i="132"/>
  <c r="J53" i="132"/>
  <c r="J15" i="131"/>
  <c r="J19" i="131"/>
  <c r="J23" i="131"/>
  <c r="J27" i="131"/>
  <c r="J31" i="131"/>
  <c r="J35" i="131"/>
  <c r="J39" i="131"/>
  <c r="J43" i="131"/>
  <c r="J47" i="131"/>
  <c r="J51" i="131"/>
  <c r="I54" i="132"/>
  <c r="I41" i="134" s="1"/>
  <c r="J11" i="132"/>
  <c r="J15" i="132"/>
  <c r="J19" i="132"/>
  <c r="J23" i="132"/>
  <c r="J27" i="132"/>
  <c r="J31" i="132"/>
  <c r="J35" i="132"/>
  <c r="J39" i="132"/>
  <c r="J43" i="132"/>
  <c r="J47" i="132"/>
  <c r="J51" i="132"/>
  <c r="K54" i="132"/>
  <c r="E54" i="53" l="1"/>
  <c r="K23" i="53"/>
  <c r="K52" i="53"/>
  <c r="K34" i="53"/>
  <c r="K17" i="53"/>
  <c r="K24" i="53"/>
  <c r="K49" i="53"/>
  <c r="K41" i="53"/>
  <c r="K28" i="53"/>
  <c r="K29" i="53"/>
  <c r="K45" i="53"/>
  <c r="D53" i="53"/>
  <c r="F48" i="53"/>
  <c r="J48" i="53" s="1"/>
  <c r="F27" i="53"/>
  <c r="F36" i="53"/>
  <c r="J36" i="53" s="1"/>
  <c r="F9" i="53"/>
  <c r="J9" i="53" s="1"/>
  <c r="J49" i="112"/>
  <c r="F54" i="113"/>
  <c r="J49" i="117"/>
  <c r="F49" i="53"/>
  <c r="F33" i="53"/>
  <c r="J33" i="53" s="1"/>
  <c r="F10" i="53"/>
  <c r="F39" i="53"/>
  <c r="F7" i="53"/>
  <c r="F13" i="53"/>
  <c r="C18" i="53"/>
  <c r="F56" i="53"/>
  <c r="F57" i="53" s="1"/>
  <c r="F40" i="53"/>
  <c r="F19" i="53"/>
  <c r="F31" i="53"/>
  <c r="F38" i="53"/>
  <c r="J38" i="53" s="1"/>
  <c r="F43" i="53"/>
  <c r="F45" i="53"/>
  <c r="F46" i="53" s="1"/>
  <c r="F34" i="53"/>
  <c r="J34" i="53" s="1"/>
  <c r="F22" i="53"/>
  <c r="J22" i="53" s="1"/>
  <c r="F20" i="53"/>
  <c r="F8" i="53"/>
  <c r="J8" i="53" s="1"/>
  <c r="F21" i="53"/>
  <c r="F35" i="53" s="1"/>
  <c r="F24" i="53"/>
  <c r="J47" i="81"/>
  <c r="F25" i="53"/>
  <c r="F28" i="53"/>
  <c r="F37" i="53"/>
  <c r="F26" i="53"/>
  <c r="C53" i="53"/>
  <c r="K40" i="53"/>
  <c r="F52" i="53"/>
  <c r="F12" i="53"/>
  <c r="F15" i="53"/>
  <c r="F47" i="53"/>
  <c r="F50" i="53" s="1"/>
  <c r="I55" i="134"/>
  <c r="K39" i="38"/>
  <c r="F29" i="53"/>
  <c r="F41" i="53"/>
  <c r="F23" i="53"/>
  <c r="J23" i="53" s="1"/>
  <c r="F51" i="53"/>
  <c r="F30" i="53"/>
  <c r="F11" i="53"/>
  <c r="F32" i="53"/>
  <c r="F16" i="53"/>
  <c r="J47" i="73"/>
  <c r="F42" i="53"/>
  <c r="J42" i="53" s="1"/>
  <c r="E56" i="134"/>
  <c r="E53" i="134"/>
  <c r="C43" i="134"/>
  <c r="J22" i="123"/>
  <c r="K20" i="134"/>
  <c r="K18" i="134"/>
  <c r="F54" i="125"/>
  <c r="C50" i="53"/>
  <c r="K7" i="38"/>
  <c r="K25" i="134"/>
  <c r="K43" i="53"/>
  <c r="D50" i="53"/>
  <c r="G50" i="53"/>
  <c r="G54" i="53" s="1"/>
  <c r="G58" i="53" s="1"/>
  <c r="E47" i="38"/>
  <c r="C43" i="38"/>
  <c r="C47" i="38"/>
  <c r="H52" i="38"/>
  <c r="K52" i="38" s="1"/>
  <c r="K13" i="134"/>
  <c r="G55" i="134"/>
  <c r="K28" i="38"/>
  <c r="F54" i="121"/>
  <c r="F30" i="134" s="1"/>
  <c r="J30" i="134" s="1"/>
  <c r="K11" i="38"/>
  <c r="H54" i="38"/>
  <c r="K26" i="38"/>
  <c r="F14" i="53"/>
  <c r="E51" i="38"/>
  <c r="H56" i="38"/>
  <c r="K21" i="134"/>
  <c r="K9" i="134"/>
  <c r="K24" i="134"/>
  <c r="G43" i="134"/>
  <c r="K43" i="134" s="1"/>
  <c r="K17" i="134"/>
  <c r="K10" i="134"/>
  <c r="K6" i="134"/>
  <c r="G54" i="38"/>
  <c r="I25" i="38"/>
  <c r="I25" i="134"/>
  <c r="I52" i="134" s="1"/>
  <c r="H51" i="38"/>
  <c r="C55" i="38"/>
  <c r="D55" i="38"/>
  <c r="D52" i="38"/>
  <c r="K23" i="134"/>
  <c r="G43" i="38"/>
  <c r="G45" i="38" s="1"/>
  <c r="K55" i="134"/>
  <c r="K7" i="134"/>
  <c r="I22" i="38"/>
  <c r="I22" i="134"/>
  <c r="I43" i="134" s="1"/>
  <c r="K20" i="38"/>
  <c r="K16" i="38"/>
  <c r="J19" i="125"/>
  <c r="G53" i="38"/>
  <c r="D53" i="38"/>
  <c r="C51" i="38"/>
  <c r="G51" i="38"/>
  <c r="D51" i="38"/>
  <c r="K15" i="134"/>
  <c r="K27" i="134"/>
  <c r="K19" i="134"/>
  <c r="F17" i="53"/>
  <c r="J17" i="53" s="1"/>
  <c r="E53" i="38"/>
  <c r="C56" i="38"/>
  <c r="E56" i="38"/>
  <c r="C56" i="134"/>
  <c r="D56" i="134"/>
  <c r="D53" i="134"/>
  <c r="E43" i="134"/>
  <c r="E43" i="38"/>
  <c r="E45" i="38" s="1"/>
  <c r="F28" i="38"/>
  <c r="M28" i="38" s="1"/>
  <c r="F28" i="134"/>
  <c r="F12" i="38"/>
  <c r="F12" i="134"/>
  <c r="F13" i="38"/>
  <c r="M13" i="38" s="1"/>
  <c r="F13" i="134"/>
  <c r="F8" i="38"/>
  <c r="F8" i="134"/>
  <c r="F26" i="38"/>
  <c r="M26" i="38" s="1"/>
  <c r="F26" i="134"/>
  <c r="F18" i="38"/>
  <c r="M18" i="38" s="1"/>
  <c r="F18" i="134"/>
  <c r="M10" i="134"/>
  <c r="J10" i="134"/>
  <c r="D47" i="38"/>
  <c r="D43" i="134"/>
  <c r="D55" i="134"/>
  <c r="C55" i="134"/>
  <c r="F14" i="38"/>
  <c r="M14" i="38" s="1"/>
  <c r="F14" i="134"/>
  <c r="F22" i="38"/>
  <c r="F22" i="134"/>
  <c r="F9" i="38"/>
  <c r="M9" i="38" s="1"/>
  <c r="F9" i="134"/>
  <c r="F15" i="38"/>
  <c r="M15" i="38" s="1"/>
  <c r="F15" i="134"/>
  <c r="F11" i="38"/>
  <c r="M11" i="38" s="1"/>
  <c r="F11" i="134"/>
  <c r="C52" i="134"/>
  <c r="D52" i="134"/>
  <c r="D43" i="38"/>
  <c r="D54" i="38"/>
  <c r="C54" i="38"/>
  <c r="F20" i="38"/>
  <c r="M20" i="38" s="1"/>
  <c r="F20" i="134"/>
  <c r="E58" i="53"/>
  <c r="E55" i="134"/>
  <c r="J25" i="134"/>
  <c r="M25" i="134"/>
  <c r="F21" i="38"/>
  <c r="M21" i="38" s="1"/>
  <c r="F21" i="134"/>
  <c r="E52" i="134"/>
  <c r="E54" i="38"/>
  <c r="K35" i="134"/>
  <c r="K36" i="134"/>
  <c r="K41" i="134"/>
  <c r="F41" i="38"/>
  <c r="M41" i="38" s="1"/>
  <c r="F41" i="134"/>
  <c r="J41" i="134" s="1"/>
  <c r="C53" i="134"/>
  <c r="C52" i="38"/>
  <c r="I53" i="134"/>
  <c r="G53" i="134"/>
  <c r="K40" i="38"/>
  <c r="G52" i="38"/>
  <c r="H53" i="134"/>
  <c r="K40" i="134"/>
  <c r="F40" i="38"/>
  <c r="F40" i="134"/>
  <c r="J40" i="134" s="1"/>
  <c r="H56" i="134"/>
  <c r="F39" i="38"/>
  <c r="F39" i="134"/>
  <c r="J39" i="134" s="1"/>
  <c r="I56" i="134"/>
  <c r="K39" i="134"/>
  <c r="G56" i="134"/>
  <c r="K38" i="134"/>
  <c r="F38" i="38"/>
  <c r="M38" i="38" s="1"/>
  <c r="F38" i="134"/>
  <c r="K37" i="134"/>
  <c r="F37" i="38"/>
  <c r="M37" i="38" s="1"/>
  <c r="F37" i="134"/>
  <c r="F36" i="38"/>
  <c r="M36" i="38" s="1"/>
  <c r="F36" i="134"/>
  <c r="F35" i="38"/>
  <c r="M35" i="38" s="1"/>
  <c r="F35" i="134"/>
  <c r="E57" i="134"/>
  <c r="C57" i="134"/>
  <c r="D57" i="134"/>
  <c r="K34" i="134"/>
  <c r="K34" i="38"/>
  <c r="F34" i="38"/>
  <c r="M34" i="38" s="1"/>
  <c r="F34" i="134"/>
  <c r="D56" i="38"/>
  <c r="G56" i="38"/>
  <c r="K33" i="134"/>
  <c r="H53" i="38"/>
  <c r="C53" i="38"/>
  <c r="I57" i="134"/>
  <c r="G57" i="134"/>
  <c r="H57" i="134"/>
  <c r="K31" i="134"/>
  <c r="F31" i="38"/>
  <c r="F31" i="134"/>
  <c r="J31" i="134" s="1"/>
  <c r="F30" i="38"/>
  <c r="G52" i="134"/>
  <c r="K52" i="134" s="1"/>
  <c r="K30" i="134"/>
  <c r="F29" i="38"/>
  <c r="F29" i="134"/>
  <c r="J29" i="134" s="1"/>
  <c r="G54" i="134"/>
  <c r="G48" i="134"/>
  <c r="D54" i="134"/>
  <c r="D48" i="134"/>
  <c r="I54" i="134"/>
  <c r="E54" i="134"/>
  <c r="E48" i="134"/>
  <c r="H54" i="134"/>
  <c r="K29" i="134"/>
  <c r="H48" i="134"/>
  <c r="C54" i="134"/>
  <c r="C48" i="134"/>
  <c r="C45" i="134" s="1"/>
  <c r="K8" i="38"/>
  <c r="K22" i="38"/>
  <c r="H43" i="38"/>
  <c r="K12" i="38"/>
  <c r="M22" i="38"/>
  <c r="M8" i="38"/>
  <c r="K30" i="38"/>
  <c r="K10" i="38"/>
  <c r="M12" i="38"/>
  <c r="J13" i="53"/>
  <c r="J25" i="53"/>
  <c r="F54" i="98"/>
  <c r="J47" i="82"/>
  <c r="F54" i="97"/>
  <c r="J29" i="53"/>
  <c r="J26" i="53"/>
  <c r="J47" i="72"/>
  <c r="J47" i="57"/>
  <c r="J47" i="56"/>
  <c r="F10" i="38"/>
  <c r="J54" i="101"/>
  <c r="I41" i="38"/>
  <c r="J41" i="38" s="1"/>
  <c r="J54" i="132"/>
  <c r="I7" i="38"/>
  <c r="I56" i="53"/>
  <c r="J47" i="96"/>
  <c r="J47" i="85"/>
  <c r="I39" i="53"/>
  <c r="J39" i="53" s="1"/>
  <c r="I36" i="38"/>
  <c r="J54" i="127"/>
  <c r="I19" i="38"/>
  <c r="I28" i="53"/>
  <c r="J28" i="53" s="1"/>
  <c r="J47" i="75"/>
  <c r="H50" i="53"/>
  <c r="K47" i="53"/>
  <c r="J47" i="62"/>
  <c r="I14" i="53"/>
  <c r="J14" i="53" s="1"/>
  <c r="F54" i="108"/>
  <c r="J47" i="87"/>
  <c r="I41" i="53"/>
  <c r="J41" i="53" s="1"/>
  <c r="F54" i="118"/>
  <c r="I17" i="38"/>
  <c r="J49" i="102"/>
  <c r="I18" i="38"/>
  <c r="J54" i="109"/>
  <c r="J49" i="99"/>
  <c r="I47" i="53"/>
  <c r="J47" i="91"/>
  <c r="I39" i="38"/>
  <c r="J54" i="130"/>
  <c r="J47" i="90"/>
  <c r="I45" i="53"/>
  <c r="F54" i="124"/>
  <c r="I33" i="38"/>
  <c r="F54" i="123"/>
  <c r="F54" i="107"/>
  <c r="J49" i="100"/>
  <c r="I32" i="38"/>
  <c r="F54" i="115"/>
  <c r="I21" i="38"/>
  <c r="J54" i="112"/>
  <c r="J35" i="97"/>
  <c r="I15" i="38"/>
  <c r="J54" i="106"/>
  <c r="I23" i="38"/>
  <c r="I26" i="38"/>
  <c r="J54" i="117"/>
  <c r="J47" i="86"/>
  <c r="I40" i="53"/>
  <c r="J40" i="53" s="1"/>
  <c r="I21" i="53"/>
  <c r="J47" i="68"/>
  <c r="J47" i="55"/>
  <c r="I7" i="53"/>
  <c r="J47" i="78"/>
  <c r="I31" i="53"/>
  <c r="J31" i="53" s="1"/>
  <c r="J49" i="125"/>
  <c r="J47" i="92"/>
  <c r="J47" i="83"/>
  <c r="I37" i="53"/>
  <c r="J15" i="53"/>
  <c r="F54" i="114"/>
  <c r="I28" i="38"/>
  <c r="J54" i="119"/>
  <c r="J49" i="132"/>
  <c r="I52" i="53"/>
  <c r="J47" i="95"/>
  <c r="F54" i="110"/>
  <c r="I31" i="38"/>
  <c r="J31" i="38" s="1"/>
  <c r="J54" i="122"/>
  <c r="H35" i="53"/>
  <c r="K35" i="53" s="1"/>
  <c r="K19" i="53"/>
  <c r="J47" i="59"/>
  <c r="I11" i="53"/>
  <c r="K51" i="53"/>
  <c r="H53" i="53"/>
  <c r="K53" i="53" s="1"/>
  <c r="J47" i="76"/>
  <c r="J47" i="58"/>
  <c r="I10" i="53"/>
  <c r="J10" i="53" s="1"/>
  <c r="J47" i="94"/>
  <c r="I51" i="53"/>
  <c r="J47" i="71"/>
  <c r="I24" i="53"/>
  <c r="I40" i="38"/>
  <c r="J54" i="131"/>
  <c r="I14" i="38"/>
  <c r="J54" i="105"/>
  <c r="I16" i="38"/>
  <c r="I38" i="38"/>
  <c r="J54" i="129"/>
  <c r="I6" i="38"/>
  <c r="I20" i="38"/>
  <c r="J54" i="111"/>
  <c r="I12" i="38"/>
  <c r="J54" i="103"/>
  <c r="J47" i="89"/>
  <c r="I43" i="53"/>
  <c r="J43" i="53" s="1"/>
  <c r="I24" i="38"/>
  <c r="J47" i="93"/>
  <c r="I49" i="53"/>
  <c r="I30" i="38"/>
  <c r="J54" i="121"/>
  <c r="I27" i="38"/>
  <c r="I9" i="38"/>
  <c r="J9" i="38" s="1"/>
  <c r="J54" i="100"/>
  <c r="I11" i="38"/>
  <c r="J54" i="102"/>
  <c r="I37" i="38"/>
  <c r="J54" i="128"/>
  <c r="I35" i="38"/>
  <c r="J54" i="126"/>
  <c r="J49" i="109"/>
  <c r="I29" i="38"/>
  <c r="J54" i="120"/>
  <c r="I34" i="38"/>
  <c r="J34" i="38" s="1"/>
  <c r="J54" i="125"/>
  <c r="I8" i="38"/>
  <c r="J54" i="99"/>
  <c r="I32" i="53"/>
  <c r="J47" i="79"/>
  <c r="J54" i="104"/>
  <c r="J47" i="77"/>
  <c r="I30" i="53"/>
  <c r="J30" i="53" s="1"/>
  <c r="J47" i="66"/>
  <c r="I19" i="53"/>
  <c r="J47" i="54"/>
  <c r="I6" i="53"/>
  <c r="J47" i="74"/>
  <c r="I27" i="53"/>
  <c r="J27" i="53" s="1"/>
  <c r="J47" i="60"/>
  <c r="I12" i="53"/>
  <c r="H44" i="53"/>
  <c r="K44" i="53" s="1"/>
  <c r="K36" i="53"/>
  <c r="J47" i="80"/>
  <c r="I16" i="53"/>
  <c r="J16" i="53" s="1"/>
  <c r="J47" i="64"/>
  <c r="J47" i="67"/>
  <c r="I20" i="53"/>
  <c r="J20" i="53" s="1"/>
  <c r="J47" i="63"/>
  <c r="H18" i="53"/>
  <c r="K6" i="53"/>
  <c r="J47" i="69"/>
  <c r="F25" i="38"/>
  <c r="J54" i="116"/>
  <c r="K6" i="38"/>
  <c r="H47" i="38"/>
  <c r="H45" i="38" s="1"/>
  <c r="K53" i="134" l="1"/>
  <c r="E45" i="134"/>
  <c r="D54" i="53"/>
  <c r="D58" i="53" s="1"/>
  <c r="J21" i="53"/>
  <c r="K50" i="53"/>
  <c r="J32" i="53"/>
  <c r="J11" i="53"/>
  <c r="J52" i="53"/>
  <c r="J7" i="53"/>
  <c r="F53" i="53"/>
  <c r="F44" i="53"/>
  <c r="J12" i="53"/>
  <c r="J37" i="53"/>
  <c r="F18" i="53"/>
  <c r="G45" i="134"/>
  <c r="C54" i="53"/>
  <c r="H54" i="53"/>
  <c r="K54" i="53" s="1"/>
  <c r="J11" i="38"/>
  <c r="J24" i="53"/>
  <c r="G57" i="38"/>
  <c r="E57" i="38"/>
  <c r="J22" i="38"/>
  <c r="J49" i="53"/>
  <c r="I43" i="38"/>
  <c r="K43" i="38"/>
  <c r="C45" i="38"/>
  <c r="K45" i="38"/>
  <c r="J35" i="38"/>
  <c r="I54" i="38"/>
  <c r="J28" i="38"/>
  <c r="J26" i="38"/>
  <c r="D45" i="134"/>
  <c r="K54" i="38"/>
  <c r="J13" i="38"/>
  <c r="J37" i="38"/>
  <c r="I51" i="38"/>
  <c r="J38" i="38"/>
  <c r="J18" i="38"/>
  <c r="C58" i="134"/>
  <c r="I48" i="134"/>
  <c r="K53" i="38"/>
  <c r="K51" i="38"/>
  <c r="J14" i="38"/>
  <c r="D45" i="38"/>
  <c r="J15" i="38"/>
  <c r="F16" i="38"/>
  <c r="M16" i="38" s="1"/>
  <c r="F16" i="134"/>
  <c r="F7" i="38"/>
  <c r="J7" i="38" s="1"/>
  <c r="F7" i="134"/>
  <c r="C57" i="38"/>
  <c r="M21" i="134"/>
  <c r="J21" i="134"/>
  <c r="J11" i="134"/>
  <c r="M11" i="134"/>
  <c r="J9" i="134"/>
  <c r="M9" i="134"/>
  <c r="J14" i="134"/>
  <c r="M14" i="134"/>
  <c r="J18" i="134"/>
  <c r="M18" i="134"/>
  <c r="M8" i="134"/>
  <c r="J8" i="134"/>
  <c r="M12" i="134"/>
  <c r="J12" i="134"/>
  <c r="J20" i="38"/>
  <c r="F19" i="38"/>
  <c r="M19" i="38" s="1"/>
  <c r="F19" i="134"/>
  <c r="F24" i="38"/>
  <c r="J24" i="38" s="1"/>
  <c r="F24" i="134"/>
  <c r="F6" i="38"/>
  <c r="J6" i="38" s="1"/>
  <c r="F6" i="134"/>
  <c r="D57" i="38"/>
  <c r="J20" i="134"/>
  <c r="M20" i="134"/>
  <c r="F17" i="38"/>
  <c r="J17" i="38" s="1"/>
  <c r="F17" i="134"/>
  <c r="J15" i="134"/>
  <c r="M15" i="134"/>
  <c r="J22" i="134"/>
  <c r="M22" i="134"/>
  <c r="J26" i="134"/>
  <c r="M26" i="134"/>
  <c r="M13" i="134"/>
  <c r="J13" i="134"/>
  <c r="M28" i="134"/>
  <c r="J28" i="134"/>
  <c r="F23" i="38"/>
  <c r="J23" i="38" s="1"/>
  <c r="F23" i="134"/>
  <c r="F27" i="38"/>
  <c r="M27" i="38" s="1"/>
  <c r="F27" i="134"/>
  <c r="M41" i="134"/>
  <c r="J40" i="38"/>
  <c r="I52" i="38"/>
  <c r="M40" i="134"/>
  <c r="F53" i="134"/>
  <c r="M53" i="134" s="1"/>
  <c r="M40" i="38"/>
  <c r="M39" i="134"/>
  <c r="M39" i="38"/>
  <c r="J39" i="38"/>
  <c r="I55" i="38"/>
  <c r="K56" i="134"/>
  <c r="M38" i="134"/>
  <c r="J38" i="134"/>
  <c r="M37" i="134"/>
  <c r="J37" i="134"/>
  <c r="M36" i="134"/>
  <c r="J36" i="38"/>
  <c r="J36" i="134"/>
  <c r="E58" i="134"/>
  <c r="M35" i="134"/>
  <c r="J35" i="134"/>
  <c r="I56" i="38"/>
  <c r="D58" i="134"/>
  <c r="K56" i="38"/>
  <c r="K57" i="134"/>
  <c r="M34" i="134"/>
  <c r="J34" i="134"/>
  <c r="F33" i="38"/>
  <c r="M33" i="38" s="1"/>
  <c r="F33" i="134"/>
  <c r="F32" i="38"/>
  <c r="M32" i="38" s="1"/>
  <c r="F32" i="134"/>
  <c r="M31" i="38"/>
  <c r="F56" i="38"/>
  <c r="M56" i="38" s="1"/>
  <c r="G58" i="134"/>
  <c r="M31" i="134"/>
  <c r="F57" i="134"/>
  <c r="M57" i="134" s="1"/>
  <c r="M30" i="38"/>
  <c r="M30" i="134"/>
  <c r="H45" i="134"/>
  <c r="K48" i="134"/>
  <c r="I58" i="134"/>
  <c r="J29" i="38"/>
  <c r="I53" i="38"/>
  <c r="K54" i="134"/>
  <c r="H58" i="134"/>
  <c r="M29" i="134"/>
  <c r="I45" i="134"/>
  <c r="M29" i="38"/>
  <c r="J30" i="38"/>
  <c r="J21" i="38"/>
  <c r="J8" i="38"/>
  <c r="H57" i="38"/>
  <c r="K57" i="38" s="1"/>
  <c r="J12" i="38"/>
  <c r="M17" i="38"/>
  <c r="J10" i="38"/>
  <c r="M10" i="38"/>
  <c r="J25" i="38"/>
  <c r="M25" i="38"/>
  <c r="M24" i="38"/>
  <c r="J54" i="98"/>
  <c r="J54" i="97"/>
  <c r="J16" i="38"/>
  <c r="J54" i="108"/>
  <c r="J54" i="123"/>
  <c r="J54" i="118"/>
  <c r="K18" i="53"/>
  <c r="I57" i="53"/>
  <c r="J57" i="53" s="1"/>
  <c r="J56" i="53"/>
  <c r="I47" i="38"/>
  <c r="I45" i="38" s="1"/>
  <c r="J54" i="110"/>
  <c r="J54" i="114"/>
  <c r="I46" i="53"/>
  <c r="J46" i="53" s="1"/>
  <c r="J45" i="53"/>
  <c r="I44" i="53"/>
  <c r="J44" i="53" s="1"/>
  <c r="I50" i="53"/>
  <c r="J50" i="53" s="1"/>
  <c r="J47" i="53"/>
  <c r="I35" i="53"/>
  <c r="J35" i="53" s="1"/>
  <c r="J19" i="53"/>
  <c r="J6" i="53"/>
  <c r="I18" i="53"/>
  <c r="J54" i="115"/>
  <c r="J54" i="107"/>
  <c r="I53" i="53"/>
  <c r="J53" i="53" s="1"/>
  <c r="J51" i="53"/>
  <c r="J54" i="124"/>
  <c r="K47" i="38"/>
  <c r="H58" i="53" l="1"/>
  <c r="K58" i="53" s="1"/>
  <c r="F54" i="53"/>
  <c r="F58" i="53" s="1"/>
  <c r="C58" i="53"/>
  <c r="I54" i="53"/>
  <c r="I58" i="53" s="1"/>
  <c r="J58" i="53" s="1"/>
  <c r="K45" i="134"/>
  <c r="J27" i="38"/>
  <c r="F47" i="38"/>
  <c r="M47" i="38" s="1"/>
  <c r="J32" i="38"/>
  <c r="J53" i="134"/>
  <c r="F52" i="134"/>
  <c r="M52" i="134" s="1"/>
  <c r="J19" i="38"/>
  <c r="J33" i="38"/>
  <c r="F53" i="38"/>
  <c r="M53" i="38" s="1"/>
  <c r="F51" i="38"/>
  <c r="M51" i="38" s="1"/>
  <c r="J17" i="134"/>
  <c r="M17" i="134"/>
  <c r="J24" i="134"/>
  <c r="M24" i="134"/>
  <c r="M7" i="38"/>
  <c r="F56" i="134"/>
  <c r="F52" i="38"/>
  <c r="M52" i="38" s="1"/>
  <c r="M23" i="134"/>
  <c r="J23" i="134"/>
  <c r="M16" i="134"/>
  <c r="J16" i="134"/>
  <c r="M23" i="38"/>
  <c r="F43" i="38"/>
  <c r="M6" i="134"/>
  <c r="F55" i="134"/>
  <c r="J6" i="134"/>
  <c r="M19" i="134"/>
  <c r="J19" i="134"/>
  <c r="F55" i="38"/>
  <c r="M55" i="38" s="1"/>
  <c r="M27" i="134"/>
  <c r="J27" i="134"/>
  <c r="F43" i="134"/>
  <c r="M6" i="38"/>
  <c r="F54" i="38"/>
  <c r="J7" i="134"/>
  <c r="M7" i="134"/>
  <c r="J57" i="134"/>
  <c r="K58" i="134"/>
  <c r="M33" i="134"/>
  <c r="J33" i="134"/>
  <c r="F54" i="134"/>
  <c r="J54" i="134" s="1"/>
  <c r="M32" i="134"/>
  <c r="J32" i="134"/>
  <c r="F48" i="134"/>
  <c r="J56" i="38"/>
  <c r="J52" i="134"/>
  <c r="J53" i="38"/>
  <c r="I57" i="38"/>
  <c r="J18" i="53"/>
  <c r="J47" i="38" l="1"/>
  <c r="J54" i="53"/>
  <c r="F45" i="38"/>
  <c r="M45" i="38" s="1"/>
  <c r="J52" i="38"/>
  <c r="J51" i="38"/>
  <c r="F57" i="38"/>
  <c r="M57" i="38" s="1"/>
  <c r="J43" i="38"/>
  <c r="M43" i="38"/>
  <c r="M43" i="134"/>
  <c r="J43" i="134"/>
  <c r="J48" i="134"/>
  <c r="M56" i="134"/>
  <c r="J56" i="134"/>
  <c r="J55" i="38"/>
  <c r="J54" i="38"/>
  <c r="M54" i="38"/>
  <c r="J55" i="134"/>
  <c r="M55" i="134"/>
  <c r="M54" i="134"/>
  <c r="F58" i="134"/>
  <c r="M58" i="134" s="1"/>
  <c r="F45" i="134"/>
  <c r="M45" i="134" s="1"/>
  <c r="M48" i="134"/>
  <c r="J45" i="38"/>
  <c r="J57" i="38" l="1"/>
  <c r="J58" i="134"/>
  <c r="J45" i="134"/>
</calcChain>
</file>

<file path=xl/sharedStrings.xml><?xml version="1.0" encoding="utf-8"?>
<sst xmlns="http://schemas.openxmlformats.org/spreadsheetml/2006/main" count="5035" uniqueCount="216">
  <si>
    <t>Branch Network in Maharashtra State / Deposit / Advances / CD Ratio / Per Br Business</t>
  </si>
  <si>
    <t xml:space="preserve">2021 - 22 ( 01.04.2021 To 31.3.2022 ) </t>
  </si>
  <si>
    <t>Rs. in Lakh</t>
  </si>
  <si>
    <t xml:space="preserve"> SrNo.</t>
  </si>
  <si>
    <t xml:space="preserve"> Bank </t>
  </si>
  <si>
    <t xml:space="preserve"> R </t>
  </si>
  <si>
    <t xml:space="preserve"> SU </t>
  </si>
  <si>
    <t xml:space="preserve"> U </t>
  </si>
  <si>
    <t xml:space="preserve"> Total Brs </t>
  </si>
  <si>
    <t xml:space="preserve"> Deposits </t>
  </si>
  <si>
    <t xml:space="preserve"> Advances </t>
  </si>
  <si>
    <t xml:space="preserve"> Total Business </t>
  </si>
  <si>
    <t xml:space="preserve"> Per Br Business </t>
  </si>
  <si>
    <t>BANK OF BARODA</t>
  </si>
  <si>
    <t>BANK OF INDIA</t>
  </si>
  <si>
    <t>BANK OF MAHRASHTRA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</si>
  <si>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</si>
  <si>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</si>
  <si>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</si>
  <si>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</si>
  <si>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</si>
  <si>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</si>
  <si>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</si>
  <si>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</si>
  <si>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</si>
  <si>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(PSBs)</t>
  </si>
  <si>
    <t>AXIS BANK</t>
  </si>
  <si>
    <t>BANDHAN BANK</t>
  </si>
  <si>
    <t>CSB BANK LIMITED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</si>
  <si>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</si>
  <si>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</si>
  <si>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</si>
  <si>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</si>
  <si>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</si>
  <si>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</si>
  <si>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</si>
  <si>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</si>
  <si>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</si>
  <si>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VYASYA BANK</t>
  </si>
  <si>
    <t>KOTAK MAHINDRA BANK</t>
  </si>
  <si>
    <t>RBL BANK</t>
  </si>
  <si>
    <t>YES BANK</t>
  </si>
  <si>
    <t xml:space="preserve">Sub Total   (Pvt Sec Banks) </t>
  </si>
  <si>
    <t>AU SMALL FINANCE BANK LTD.</t>
  </si>
  <si>
    <t>EQUITAS SMALL FINANCE BANK</t>
  </si>
  <si>
    <t>ESAF BANK</t>
  </si>
  <si>
    <t>FINCARE SMALL FINANCE BANK LIMITED</t>
  </si>
  <si>
    <t>JANA SMALL FINANCE BANK LTD.</t>
  </si>
  <si>
    <t>SURYODAY SMALL FINANCE BANK</t>
  </si>
  <si>
    <t>UJJIVAN SMALL FINANCE BANK</t>
  </si>
  <si>
    <t>UTKARSH SMALL FINANCE BANK</t>
  </si>
  <si>
    <t xml:space="preserve">Sub Total  (Small Finance Bank) </t>
  </si>
  <si>
    <t>DBS BANK</t>
  </si>
  <si>
    <t xml:space="preserve">Sub Total  (Wholly Owned Subsidiaries of Foreign Banks) </t>
  </si>
  <si>
    <t>AIRTEL PAYMENTS BANK</t>
  </si>
  <si>
    <t>FINO PAYMENT BANK</t>
  </si>
  <si>
    <t>INDIA POST PAYMENTS BANK</t>
  </si>
  <si>
    <t xml:space="preserve">Sub Total  (Payment Bank) </t>
  </si>
  <si>
    <t>MAHARASHTRA GRAMIN BANK</t>
  </si>
  <si>
    <t>VIDHARBHA KONKAN GRAMIN BANK</t>
  </si>
  <si>
    <t xml:space="preserve">Sub Total  (Gramin Bank) </t>
  </si>
  <si>
    <t>M.S. COOP/DCC BANK</t>
  </si>
  <si>
    <t>SUB TOTAL</t>
  </si>
  <si>
    <t>GRAND TOTAL</t>
  </si>
  <si>
    <t>Sr.
No.</t>
  </si>
  <si>
    <t>Bank</t>
  </si>
  <si>
    <t>R</t>
  </si>
  <si>
    <t>SU</t>
  </si>
  <si>
    <t>U</t>
  </si>
  <si>
    <t>Total Brs</t>
  </si>
  <si>
    <t>Deposits</t>
  </si>
  <si>
    <t>Advances</t>
  </si>
  <si>
    <t>Total Business</t>
  </si>
  <si>
    <t>Per Br Business</t>
  </si>
  <si>
    <t>CD Ratio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</si>
  <si>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</si>
  <si>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</si>
  <si>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</si>
  <si>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</si>
  <si>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</si>
  <si>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</si>
  <si>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</si>
  <si>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</si>
  <si>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</si>
  <si>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</si>
  <si>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</si>
  <si>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</si>
  <si>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</si>
  <si>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</si>
  <si>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</si>
  <si>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</si>
  <si>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</si>
  <si>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</si>
  <si>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</si>
  <si>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</si>
  <si>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</si>
  <si>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NASHIK</t>
  </si>
  <si>
    <t>OSMANABAD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</si>
  <si>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</si>
  <si>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</si>
  <si>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</si>
  <si>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</si>
  <si>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</si>
  <si>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</si>
  <si>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</si>
  <si>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</si>
  <si>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</si>
  <si>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</si>
  <si>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</si>
  <si>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</si>
  <si>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PALGHAR</t>
  </si>
  <si>
    <t>SLBC  MAHARASHTRA  :  CONVENOR - BANK OF MAHARASHTRA</t>
  </si>
  <si>
    <t>FORMAT TO BE SUBMITTED BY  :</t>
  </si>
  <si>
    <t>BANKS</t>
  </si>
  <si>
    <t>PERIODICITY  :</t>
  </si>
  <si>
    <t>QTLY</t>
  </si>
  <si>
    <t>Branch Network in Maharashtra State</t>
  </si>
  <si>
    <t>District</t>
  </si>
  <si>
    <t>Rural</t>
  </si>
  <si>
    <t>Urban</t>
  </si>
  <si>
    <t>Bank Name  : BANK OF BARODA</t>
  </si>
  <si>
    <t>Bank Name  : BANK OF INDIA</t>
  </si>
  <si>
    <t>Bank Name  : BANK OF MAHRASHTRA</t>
  </si>
  <si>
    <t>Bank Name  : CANARA BANK</t>
  </si>
  <si>
    <t>Bank Name  : CENTRAL BANK OF INDIA</t>
  </si>
  <si>
    <t>Bank Name  : INDIAN BANK</t>
  </si>
  <si>
    <t>Bank Name  : INDIAN OVERSEAS BANK</t>
  </si>
  <si>
    <t>Bank Name  : PUNJAB AND SIND BANK</t>
  </si>
  <si>
    <t>Bank Name  : PUNJAB NATIONAL BANK</t>
  </si>
  <si>
    <t>Bank Name  : STATE BANK OF INDIA</t>
  </si>
  <si>
    <t>Bank Name  : UCO BANK</t>
  </si>
  <si>
    <t>Bank Name  : UNION BANK OF INDIA</t>
  </si>
  <si>
    <t>Bank Name  : AXIS BANK</t>
  </si>
  <si>
    <t>Bank Name  : BANDHAN BANK</t>
  </si>
  <si>
    <t>Bank Name  : CSB BANK LIMITED</t>
  </si>
  <si>
    <t>Bank Name  : DCB BANK</t>
  </si>
  <si>
    <t>Bank Name  : DHANLAXMI BANK</t>
  </si>
  <si>
    <t>Bank Name  : FEDERAL BANK</t>
  </si>
  <si>
    <t>Bank Name  : HDFC BANK</t>
  </si>
  <si>
    <t>Bank Name  : ICICI BANK</t>
  </si>
  <si>
    <t>Bank Name  : IDBI BANK</t>
  </si>
  <si>
    <t>Bank Name  : IDFC FIRST BANK</t>
  </si>
  <si>
    <t>Bank Name  : INDUSIND BANK</t>
  </si>
  <si>
    <t>Bank Name  : KARNATAKA BANK</t>
  </si>
  <si>
    <t>Bank Name  : KARUR VYASYA BANK</t>
  </si>
  <si>
    <t>Bank Name  : KOTAK MAHINDRA BANK</t>
  </si>
  <si>
    <t>Bank Name  : RBL BANK</t>
  </si>
  <si>
    <t>Bank Name  : YES BANK</t>
  </si>
  <si>
    <t>Bank Name  : AU SMALL FINANCE BANK LTD.</t>
  </si>
  <si>
    <t>Bank Name  : EQUITAS SMALL FINANCE BANK</t>
  </si>
  <si>
    <t>Bank Name  : ESAF BANK</t>
  </si>
  <si>
    <t>Bank Name  : FINCARE SMALL FINANCE BANK LIMITED</t>
  </si>
  <si>
    <t>Bank Name  : JANA SMALL FINANCE BANK LTD.</t>
  </si>
  <si>
    <t>Bank Name  : SURYODAY SMALL FINANCE BANK</t>
  </si>
  <si>
    <t>Bank Name  : UJJIVAN SMALL FINANCE BANK</t>
  </si>
  <si>
    <t>Bank Name  : UTKARSH SMALL FINANCE BANK</t>
  </si>
  <si>
    <t>Bank Name  : DBS BANK</t>
  </si>
  <si>
    <t>Bank Name  : AIRTEL PAYMENTS BANK</t>
  </si>
  <si>
    <t>Bank Name  : FINO PAYMENT BANK</t>
  </si>
  <si>
    <t>Bank Name  : INDIA POST PAYMENTS BANK</t>
  </si>
  <si>
    <t>Bank Name  : MAHARASHTRA GRAMIN BANK</t>
  </si>
  <si>
    <t>Bank Name  : VIDHARBHA KONKAN GRAMIN BANK</t>
  </si>
  <si>
    <t>Bank Name  : M.S. COOP/DCC BANK</t>
  </si>
  <si>
    <t>District Name  : AHMEDNAGAR</t>
  </si>
  <si>
    <t>District Name  : AKOLA</t>
  </si>
  <si>
    <t>District Name  : AMRAVATI</t>
  </si>
  <si>
    <t>District Name  : AURANGABAD</t>
  </si>
  <si>
    <t>District Name  : BEED</t>
  </si>
  <si>
    <t>District Name  : BHANDARA</t>
  </si>
  <si>
    <t>District Name  : BULDHANA</t>
  </si>
  <si>
    <t>District Name  : CHANDRAPUR</t>
  </si>
  <si>
    <t>District Name  : DHULE</t>
  </si>
  <si>
    <t>District Name  : GADCHIROLI</t>
  </si>
  <si>
    <t>District Name  : GONDIA</t>
  </si>
  <si>
    <t>District Name  : HINGOLI</t>
  </si>
  <si>
    <t>District Name  : JALGAON</t>
  </si>
  <si>
    <t>District Name  : JALNA</t>
  </si>
  <si>
    <t>District Name  : KOLHAPUR</t>
  </si>
  <si>
    <t>District Name  : LATUR</t>
  </si>
  <si>
    <t>District Name  : MUMBAI</t>
  </si>
  <si>
    <t>District Name  : MUMBAI SUBURBAN</t>
  </si>
  <si>
    <t>District Name  : NAGPUR</t>
  </si>
  <si>
    <t>District Name  : NANDED</t>
  </si>
  <si>
    <t>District Name  : NANDURBAR</t>
  </si>
  <si>
    <t>District Name  : NASHIK</t>
  </si>
  <si>
    <t>District Name  : OSMANABAD</t>
  </si>
  <si>
    <t>District Name  : PALGHAR</t>
  </si>
  <si>
    <t>District Name  : PARBHANI</t>
  </si>
  <si>
    <t>District Name  : PUNE</t>
  </si>
  <si>
    <t>District Name  : RAIGAD</t>
  </si>
  <si>
    <t>District Name  : RATNAGIRI</t>
  </si>
  <si>
    <t>District Name  : SANGLI</t>
  </si>
  <si>
    <t>District Name  : SATARA</t>
  </si>
  <si>
    <t>District Name  : SINDHUDURG</t>
  </si>
  <si>
    <t>District Name  : SOLAPUR</t>
  </si>
  <si>
    <t>District Name  : THANE</t>
  </si>
  <si>
    <t>District Name  : WARDHA</t>
  </si>
  <si>
    <t>District Name  : WASHIM</t>
  </si>
  <si>
    <t>District Name  : YAVATMAL</t>
  </si>
  <si>
    <t xml:space="preserve"> CD Ratio %	</t>
  </si>
  <si>
    <t>SLBC Maharashtra : Convener Bank of Maharashtra</t>
  </si>
  <si>
    <t>Total</t>
  </si>
  <si>
    <t>TOTAL SCBs</t>
  </si>
  <si>
    <t>Popu 2011</t>
  </si>
  <si>
    <t>Popu Served Per Branch</t>
  </si>
  <si>
    <t>Rs. in Crore</t>
  </si>
  <si>
    <t>Total SCBs</t>
  </si>
  <si>
    <t>Sub Total Mumbai</t>
  </si>
  <si>
    <t>Sub Total Rest of Maharashtra</t>
  </si>
  <si>
    <t>MAHARASHTRA - REGION WISE SUMMARY</t>
  </si>
  <si>
    <t>Aurangabad</t>
  </si>
  <si>
    <t>Amravati</t>
  </si>
  <si>
    <t>Konkan</t>
  </si>
  <si>
    <t>Nashik</t>
  </si>
  <si>
    <t>Nagpur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</si>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</sst>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7">
    <xf numFmtId="0" fontId="0" fillId="0" borderId="0"/>
    <xf numFmtId="0" fontId="2" fillId="2" borderId="0"/>
    <xf numFmtId="0" fontId="2" fillId="3" borderId="0"/>
    <xf numFmtId="0" fontId="2" fillId="4" borderId="0"/>
    <xf numFmtId="0" fontId="2" fillId="5" borderId="0"/>
    <xf numFmtId="0" fontId="2" fillId="6" borderId="0"/>
    <xf numFmtId="0" fontId="2" fillId="7" borderId="0"/>
    <xf numFmtId="0" fontId="2" fillId="8" borderId="0"/>
    <xf numFmtId="0" fontId="2" fillId="9" borderId="0"/>
    <xf numFmtId="0" fontId="2" fillId="10" borderId="0"/>
    <xf numFmtId="0" fontId="2" fillId="5" borderId="0"/>
    <xf numFmtId="0" fontId="2" fillId="8" borderId="0"/>
    <xf numFmtId="0" fontId="2" fillId="11" borderId="0"/>
    <xf numFmtId="0" fontId="3" fillId="12" borderId="0"/>
    <xf numFmtId="0" fontId="3" fillId="9" borderId="0"/>
    <xf numFmtId="0" fontId="3" fillId="10" borderId="0"/>
    <xf numFmtId="0" fontId="3" fillId="13" borderId="0"/>
    <xf numFmtId="0" fontId="3" fillId="14" borderId="0"/>
    <xf numFmtId="0" fontId="3" fillId="15" borderId="0"/>
    <xf numFmtId="0" fontId="3" fillId="16" borderId="0"/>
    <xf numFmtId="0" fontId="3" fillId="17" borderId="0"/>
    <xf numFmtId="0" fontId="3" fillId="18" borderId="0"/>
    <xf numFmtId="0" fontId="3" fillId="13" borderId="0"/>
    <xf numFmtId="0" fontId="3" fillId="14" borderId="0"/>
    <xf numFmtId="0" fontId="3" fillId="19" borderId="0"/>
    <xf numFmtId="0" fontId="4" fillId="3" borderId="0"/>
    <xf numFmtId="0" fontId="5" fillId="20" borderId="1"/>
    <xf numFmtId="0" fontId="6" fillId="21" borderId="2"/>
    <xf numFmtId="0" fontId="22" fillId="0" borderId="0"/>
    <xf numFmtId="0" fontId="23" fillId="0" borderId="0"/>
    <xf numFmtId="0" fontId="7" fillId="0" borderId="0"/>
    <xf numFmtId="0" fontId="8" fillId="4" borderId="0"/>
    <xf numFmtId="0" fontId="9" fillId="0" borderId="3"/>
    <xf numFmtId="0" fontId="10" fillId="0" borderId="4"/>
    <xf numFmtId="0" fontId="11" fillId="0" borderId="5"/>
    <xf numFmtId="0" fontId="11" fillId="0" borderId="0"/>
    <xf numFmtId="0" fontId="12" fillId="7" borderId="1"/>
    <xf numFmtId="0" fontId="13" fillId="0" borderId="6"/>
    <xf numFmtId="0" fontId="14" fillId="22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7"/>
    <xf numFmtId="0" fontId="15" fillId="20" borderId="8"/>
    <xf numFmtId="0" fontId="16" fillId="0" borderId="0"/>
    <xf numFmtId="0" fontId="17" fillId="0" borderId="9"/>
    <xf numFmtId="0" fontId="18" fillId="0" borderId="0"/>
  </cellStyleXfs>
  <cellXfs count="5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24" borderId="0" xfId="0" applyFont="1" applyFill="1" applyAlignment="1">
      <alignment horizontal="center" vertical="center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24" borderId="0" xfId="0" applyFont="1" applyFill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0" fillId="24" borderId="0" xfId="0" applyFill="1" applyAlignment="1">
      <alignment vertical="center"/>
    </xf>
    <xf numFmtId="0" fontId="20" fillId="24" borderId="0" xfId="0" applyFont="1" applyFill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0" fillId="29" borderId="10" xfId="0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29" borderId="10" xfId="0" applyFont="1" applyFill="1" applyBorder="1" applyAlignment="1">
      <alignment vertical="center"/>
    </xf>
    <xf numFmtId="0" fontId="26" fillId="29" borderId="10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24" borderId="11" xfId="0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6" fillId="29" borderId="11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left"/>
    </xf>
    <xf numFmtId="0" fontId="0" fillId="29" borderId="10" xfId="0" applyFill="1" applyBorder="1" applyAlignment="1">
      <alignment horizontal="center" vertical="center"/>
    </xf>
    <xf numFmtId="1" fontId="26" fillId="0" borderId="11" xfId="0" applyNumberFormat="1" applyFont="1" applyBorder="1" applyAlignment="1">
      <alignment horizontal="right"/>
    </xf>
    <xf numFmtId="1" fontId="19" fillId="0" borderId="11" xfId="0" applyNumberFormat="1" applyFont="1" applyBorder="1" applyAlignment="1">
      <alignment horizontal="right"/>
    </xf>
    <xf numFmtId="1" fontId="19" fillId="31" borderId="11" xfId="0" applyNumberFormat="1" applyFont="1" applyFill="1" applyBorder="1" applyAlignment="1">
      <alignment horizontal="right"/>
    </xf>
    <xf numFmtId="0" fontId="20" fillId="30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1" fontId="26" fillId="0" borderId="11" xfId="0" applyNumberFormat="1" applyFont="1" applyBorder="1" applyAlignment="1">
      <alignment vertical="center"/>
    </xf>
    <xf numFmtId="0" fontId="21" fillId="31" borderId="11" xfId="0" applyFont="1" applyFill="1" applyBorder="1" applyAlignment="1">
      <alignment vertical="center"/>
    </xf>
    <xf numFmtId="1" fontId="21" fillId="31" borderId="11" xfId="0" applyNumberFormat="1" applyFont="1" applyFill="1" applyBorder="1" applyAlignment="1">
      <alignment vertical="center"/>
    </xf>
    <xf numFmtId="1" fontId="25" fillId="0" borderId="11" xfId="0" applyNumberFormat="1" applyFont="1" applyBorder="1" applyAlignment="1">
      <alignment vertical="center"/>
    </xf>
    <xf numFmtId="0" fontId="0" fillId="29" borderId="12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6" fillId="29" borderId="0" xfId="0" applyFont="1" applyFill="1" applyBorder="1" applyAlignment="1">
      <alignment vertical="center"/>
    </xf>
    <xf numFmtId="0" fontId="25" fillId="29" borderId="0" xfId="0" applyFont="1" applyFill="1" applyBorder="1" applyAlignment="1">
      <alignment vertical="center"/>
    </xf>
    <xf numFmtId="0" fontId="21" fillId="32" borderId="11" xfId="0" applyFont="1" applyFill="1" applyBorder="1" applyAlignment="1">
      <alignment horizontal="center" vertical="center" wrapText="1"/>
    </xf>
    <xf numFmtId="0" fontId="26" fillId="29" borderId="11" xfId="0" applyFont="1" applyFill="1" applyBorder="1" applyAlignment="1">
      <alignment horizontal="center" vertical="center"/>
    </xf>
    <xf numFmtId="1" fontId="29" fillId="29" borderId="11" xfId="0" applyNumberFormat="1" applyFont="1" applyFill="1" applyBorder="1" applyAlignment="1">
      <alignment vertical="center"/>
    </xf>
    <xf numFmtId="0" fontId="0" fillId="29" borderId="11" xfId="0" applyFill="1" applyBorder="1" applyAlignment="1">
      <alignment horizontal="center" vertical="center"/>
    </xf>
    <xf numFmtId="0" fontId="0" fillId="29" borderId="11" xfId="0" applyFill="1" applyBorder="1" applyAlignment="1">
      <alignment vertical="center"/>
    </xf>
    <xf numFmtId="0" fontId="0" fillId="29" borderId="0" xfId="0" applyFill="1" applyBorder="1" applyAlignment="1">
      <alignment horizontal="center" vertical="center"/>
    </xf>
    <xf numFmtId="0" fontId="0" fillId="29" borderId="0" xfId="0" applyFill="1" applyBorder="1" applyAlignment="1">
      <alignment vertical="center"/>
    </xf>
    <xf numFmtId="0" fontId="0" fillId="0" borderId="11" xfId="0" applyBorder="1" applyAlignment="1">
      <alignment vertical="center"/>
    </xf>
    <xf numFmtId="1" fontId="26" fillId="0" borderId="11" xfId="0" applyNumberFormat="1" applyFont="1" applyBorder="1"/>
    <xf numFmtId="1" fontId="26" fillId="0" borderId="0" xfId="0" applyNumberFormat="1" applyFont="1"/>
    <xf numFmtId="0" fontId="20" fillId="0" borderId="0" xfId="0" applyFont="1"/>
    <xf numFmtId="0" fontId="20" fillId="32" borderId="11" xfId="0" applyFont="1" applyFill="1" applyBorder="1" applyAlignment="1">
      <alignment vertical="center"/>
    </xf>
    <xf numFmtId="0" fontId="30" fillId="32" borderId="11" xfId="0" applyFont="1" applyFill="1" applyBorder="1" applyAlignment="1">
      <alignment vertical="center" wrapText="1"/>
    </xf>
    <xf numFmtId="0" fontId="26" fillId="29" borderId="11" xfId="0" applyFont="1" applyFill="1" applyBorder="1" applyAlignment="1">
      <alignment vertical="center"/>
    </xf>
    <xf numFmtId="1" fontId="26" fillId="29" borderId="11" xfId="0" applyNumberFormat="1" applyFont="1" applyFill="1" applyBorder="1" applyAlignment="1">
      <alignment vertical="center"/>
    </xf>
    <xf numFmtId="0" fontId="0" fillId="0" borderId="11" xfId="0" applyBorder="1"/>
    <xf numFmtId="0" fontId="25" fillId="31" borderId="11" xfId="0" applyFont="1" applyFill="1" applyBorder="1" applyAlignment="1">
      <alignment vertical="center"/>
    </xf>
    <xf numFmtId="1" fontId="26" fillId="31" borderId="11" xfId="0" applyNumberFormat="1" applyFont="1" applyFill="1" applyBorder="1" applyAlignment="1">
      <alignment vertical="center"/>
    </xf>
    <xf numFmtId="0" fontId="20" fillId="31" borderId="11" xfId="0" applyFont="1" applyFill="1" applyBorder="1" applyAlignment="1">
      <alignment vertical="center"/>
    </xf>
    <xf numFmtId="0" fontId="26" fillId="29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 shrinkToFit="1"/>
    </xf>
    <xf numFmtId="1" fontId="1" fillId="0" borderId="11" xfId="0" applyNumberFormat="1" applyFont="1" applyBorder="1" applyAlignment="1">
      <alignment horizontal="right" vertical="center" shrinkToFit="1"/>
    </xf>
    <xf numFmtId="0" fontId="20" fillId="24" borderId="11" xfId="0" applyFont="1" applyFill="1" applyBorder="1" applyAlignment="1" applyProtection="1">
      <alignment horizontal="center"/>
    </xf>
    <xf numFmtId="0" fontId="20" fillId="24" borderId="11" xfId="0" applyFont="1" applyFill="1" applyBorder="1" applyProtection="1"/>
    <xf numFmtId="1" fontId="20" fillId="24" borderId="11" xfId="0" applyNumberFormat="1" applyFont="1" applyFill="1" applyBorder="1" applyAlignment="1" applyProtection="1">
      <alignment horizontal="right" vertical="center"/>
      <protection hidden="1"/>
    </xf>
    <xf numFmtId="1" fontId="20" fillId="24" borderId="11" xfId="0" applyNumberFormat="1" applyFont="1" applyFill="1" applyBorder="1" applyAlignment="1" applyProtection="1">
      <alignment horizontal="right"/>
    </xf>
    <xf numFmtId="1" fontId="20" fillId="24" borderId="12" xfId="0" applyNumberFormat="1" applyFont="1" applyFill="1" applyBorder="1" applyAlignment="1" applyProtection="1">
      <alignment horizontal="right" vertical="center"/>
      <protection hidden="1"/>
    </xf>
    <xf numFmtId="1" fontId="0" fillId="0" borderId="0" xfId="0" applyNumberFormat="1" applyAlignment="1">
      <alignment vertical="center"/>
    </xf>
    <xf numFmtId="0" fontId="19" fillId="0" borderId="11" xfId="0" applyFont="1" applyBorder="1" applyAlignment="1">
      <alignment horizontal="center"/>
    </xf>
    <xf numFmtId="0" fontId="19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31" borderId="11" xfId="0" applyFont="1" applyFill="1" applyBorder="1" applyAlignment="1">
      <alignment horizontal="center"/>
    </xf>
    <xf numFmtId="0" fontId="19" fillId="31" borderId="11" xfId="0" applyFont="1" applyFill="1" applyBorder="1"/>
    <xf numFmtId="0" fontId="19" fillId="0" borderId="11" xfId="0" applyFont="1" applyBorder="1" applyAlignment="1">
      <alignment horizontal="center"/>
    </xf>
    <xf numFmtId="0" fontId="19" fillId="0" borderId="11" xfId="0" applyFont="1" applyBorder="1"/>
    <xf numFmtId="0" fontId="28" fillId="0" borderId="11" xfId="0" applyFont="1" applyBorder="1" applyAlignment="1">
      <alignment horizontal="center"/>
    </xf>
    <xf numFmtId="0" fontId="28" fillId="0" borderId="11" xfId="0" applyFont="1" applyBorder="1"/>
    <xf numFmtId="0" fontId="24" fillId="28" borderId="11" xfId="0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center" vertical="center" wrapText="1"/>
    </xf>
    <xf numFmtId="17" fontId="20" fillId="26" borderId="11" xfId="0" applyNumberFormat="1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right" vertical="center"/>
    </xf>
    <xf numFmtId="0" fontId="20" fillId="24" borderId="13" xfId="0" applyFont="1" applyFill="1" applyBorder="1" applyAlignment="1">
      <alignment horizontal="right" vertical="center"/>
    </xf>
    <xf numFmtId="0" fontId="20" fillId="24" borderId="14" xfId="0" applyFont="1" applyFill="1" applyBorder="1" applyAlignment="1">
      <alignment horizontal="right" vertical="center"/>
    </xf>
    <xf numFmtId="0" fontId="20" fillId="24" borderId="12" xfId="0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19" fillId="31" borderId="11" xfId="0" applyFont="1" applyFill="1" applyBorder="1" applyAlignment="1">
      <alignment horizontal="center" vertical="center"/>
    </xf>
    <xf numFmtId="0" fontId="19" fillId="31" borderId="11" xfId="0" applyFont="1" applyFill="1" applyBorder="1" applyAlignment="1">
      <alignment vertical="center"/>
    </xf>
    <xf numFmtId="0" fontId="24" fillId="28" borderId="15" xfId="0" applyFont="1" applyFill="1" applyBorder="1" applyAlignment="1">
      <alignment horizontal="center" vertical="center"/>
    </xf>
    <xf numFmtId="0" fontId="24" fillId="28" borderId="0" xfId="0" applyFont="1" applyFill="1" applyBorder="1" applyAlignment="1">
      <alignment horizontal="center" vertical="center"/>
    </xf>
    <xf numFmtId="0" fontId="21" fillId="25" borderId="15" xfId="0" applyFont="1" applyFill="1" applyBorder="1" applyAlignment="1">
      <alignment horizontal="center" vertical="center" wrapText="1"/>
    </xf>
    <xf numFmtId="0" fontId="21" fillId="25" borderId="0" xfId="0" applyFont="1" applyFill="1" applyBorder="1" applyAlignment="1">
      <alignment horizontal="center" vertical="center" wrapText="1"/>
    </xf>
    <xf numFmtId="17" fontId="20" fillId="26" borderId="15" xfId="0" applyNumberFormat="1" applyFont="1" applyFill="1" applyBorder="1" applyAlignment="1">
      <alignment horizontal="center" vertical="center"/>
    </xf>
    <xf numFmtId="17" fontId="20" fillId="26" borderId="0" xfId="0" applyNumberFormat="1" applyFont="1" applyFill="1" applyBorder="1" applyAlignment="1">
      <alignment horizontal="center" vertical="center"/>
    </xf>
    <xf numFmtId="0" fontId="20" fillId="34" borderId="15" xfId="0" applyFont="1" applyFill="1" applyBorder="1" applyAlignment="1">
      <alignment horizontal="right" vertical="center"/>
    </xf>
    <xf numFmtId="0" fontId="20" fillId="34" borderId="0" xfId="0" applyFont="1" applyFill="1" applyBorder="1" applyAlignment="1">
      <alignment horizontal="right" vertical="center"/>
    </xf>
    <xf numFmtId="0" fontId="19" fillId="27" borderId="0" xfId="0" applyFont="1" applyFill="1" applyAlignment="1">
      <alignment horizontal="center" vertical="center"/>
    </xf>
    <xf numFmtId="0" fontId="21" fillId="25" borderId="0" xfId="0" applyFont="1" applyFill="1" applyAlignment="1">
      <alignment horizontal="center" vertical="center" wrapText="1"/>
    </xf>
    <xf numFmtId="17" fontId="20" fillId="26" borderId="0" xfId="0" applyNumberFormat="1" applyFont="1" applyFill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1" fillId="31" borderId="11" xfId="0" applyFont="1" applyFill="1" applyBorder="1" applyAlignment="1">
      <alignment horizontal="center" vertical="center"/>
    </xf>
    <xf numFmtId="0" fontId="21" fillId="31" borderId="11" xfId="0" applyFont="1" applyFill="1" applyBorder="1" applyAlignment="1">
      <alignment vertical="center"/>
    </xf>
    <xf numFmtId="0" fontId="20" fillId="24" borderId="12" xfId="0" applyFont="1" applyFill="1" applyBorder="1" applyAlignment="1">
      <alignment horizontal="right"/>
    </xf>
    <xf numFmtId="0" fontId="20" fillId="24" borderId="13" xfId="0" applyFont="1" applyFill="1" applyBorder="1" applyAlignment="1">
      <alignment horizontal="right"/>
    </xf>
    <xf numFmtId="0" fontId="20" fillId="24" borderId="14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shrinkToFit="1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DataPilot Value" xfId="28"/>
    <cellStyle name="Excel Built-in Normal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0" xfId="39"/>
    <cellStyle name="Normal 11" xfId="40"/>
    <cellStyle name="Normal 12" xfId="41"/>
    <cellStyle name="Normal 13" xfId="42"/>
    <cellStyle name="Normal 14" xfId="43"/>
    <cellStyle name="Normal 15" xfId="44"/>
    <cellStyle name="Normal 16" xfId="45"/>
    <cellStyle name="Normal 17" xfId="46"/>
    <cellStyle name="Normal 18" xfId="47"/>
    <cellStyle name="Normal 19" xfId="48"/>
    <cellStyle name="Normal 2" xfId="49"/>
    <cellStyle name="Normal 2 2" xfId="50"/>
    <cellStyle name="Normal 2_AXIS MIS June 2012" xfId="51"/>
    <cellStyle name="Normal 20" xfId="52"/>
    <cellStyle name="Normal 21" xfId="53"/>
    <cellStyle name="Normal 22" xfId="54"/>
    <cellStyle name="Normal 23" xfId="55"/>
    <cellStyle name="Normal 24" xfId="56"/>
    <cellStyle name="Normal 25" xfId="57"/>
    <cellStyle name="Normal 26" xfId="58"/>
    <cellStyle name="Normal 27" xfId="59"/>
    <cellStyle name="Normal 28" xfId="60"/>
    <cellStyle name="Normal 29" xfId="61"/>
    <cellStyle name="Normal 3" xfId="62"/>
    <cellStyle name="Normal 30" xfId="63"/>
    <cellStyle name="Normal 31" xfId="64"/>
    <cellStyle name="Normal 32" xfId="65"/>
    <cellStyle name="Normal 4" xfId="66"/>
    <cellStyle name="Normal 5" xfId="67"/>
    <cellStyle name="Normal 6" xfId="68"/>
    <cellStyle name="Normal 7" xfId="69"/>
    <cellStyle name="Normal 8" xfId="70"/>
    <cellStyle name="Normal 9" xfId="71"/>
    <cellStyle name="Note" xfId="72" builtinId="10" customBuiltin="1"/>
    <cellStyle name="Output" xfId="73" builtinId="21" customBuiltin="1"/>
    <cellStyle name="Title" xfId="74" builtinId="15" customBuiltin="1"/>
    <cellStyle name="Total" xfId="75" builtinId="25" customBuiltin="1"/>
    <cellStyle name="Warning Text" xfId="7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8"/>
  <sheetViews>
    <sheetView tabSelected="1" workbookViewId="0">
      <selection activeCell="P7" sqref="P7"/>
    </sheetView>
  </sheetViews>
  <sheetFormatPr defaultRowHeight="12.75" x14ac:dyDescent="0.2"/>
  <cols>
    <col min="1" max="1" width="9.140625" style="464" customWidth="1"/>
    <col min="2" max="2" width="39.28515625" style="1" customWidth="1"/>
    <col min="3" max="5" width="6.42578125" style="1" bestFit="1" customWidth="1"/>
    <col min="6" max="6" width="10.140625" style="1" bestFit="1" customWidth="1"/>
    <col min="7" max="9" width="12.85546875" style="1" bestFit="1" customWidth="1"/>
    <col min="10" max="10" width="9" style="1" bestFit="1" customWidth="1"/>
    <col min="11" max="11" width="8.7109375" style="1" customWidth="1"/>
    <col min="12" max="12" width="9.140625" style="1" customWidth="1"/>
    <col min="13" max="16384" width="9.140625" style="1"/>
  </cols>
  <sheetData>
    <row r="1" spans="1:11" ht="18" x14ac:dyDescent="0.2">
      <c r="A1" s="526" t="s">
        <v>200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</row>
    <row r="2" spans="1:11" ht="15" x14ac:dyDescent="0.2">
      <c r="A2" s="527" t="s">
        <v>0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</row>
    <row r="3" spans="1:11" x14ac:dyDescent="0.2">
      <c r="A3" s="528" t="s">
        <v>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</row>
    <row r="4" spans="1:11" x14ac:dyDescent="0.2">
      <c r="A4" s="530" t="s">
        <v>2</v>
      </c>
      <c r="B4" s="531"/>
      <c r="C4" s="531"/>
      <c r="D4" s="531"/>
      <c r="E4" s="531"/>
      <c r="F4" s="531"/>
      <c r="G4" s="531"/>
      <c r="H4" s="531"/>
      <c r="I4" s="531"/>
      <c r="J4" s="531"/>
      <c r="K4" s="532"/>
    </row>
    <row r="5" spans="1:11" s="473" customFormat="1" ht="41.25" customHeight="1" x14ac:dyDescent="0.2">
      <c r="A5" s="472" t="s">
        <v>3</v>
      </c>
      <c r="B5" s="472" t="s">
        <v>4</v>
      </c>
      <c r="C5" s="472" t="s">
        <v>5</v>
      </c>
      <c r="D5" s="472" t="s">
        <v>6</v>
      </c>
      <c r="E5" s="472" t="s">
        <v>7</v>
      </c>
      <c r="F5" s="472" t="s">
        <v>8</v>
      </c>
      <c r="G5" s="472" t="s">
        <v>9</v>
      </c>
      <c r="H5" s="472" t="s">
        <v>10</v>
      </c>
      <c r="I5" s="472" t="s">
        <v>11</v>
      </c>
      <c r="J5" s="472" t="s">
        <v>12</v>
      </c>
      <c r="K5" s="472" t="s">
        <v>199</v>
      </c>
    </row>
    <row r="6" spans="1:11" s="15" customFormat="1" ht="14.25" x14ac:dyDescent="0.2">
      <c r="A6" s="466">
        <v>1</v>
      </c>
      <c r="B6" s="467" t="s">
        <v>13</v>
      </c>
      <c r="C6" s="469">
        <f>BOB!C47</f>
        <v>208</v>
      </c>
      <c r="D6" s="469">
        <f>BOB!D47</f>
        <v>160</v>
      </c>
      <c r="E6" s="469">
        <f>BOB!E47</f>
        <v>444</v>
      </c>
      <c r="F6" s="469">
        <f>BOB!F47</f>
        <v>812</v>
      </c>
      <c r="G6" s="469">
        <f>BOB!G47</f>
        <v>18355131.5</v>
      </c>
      <c r="H6" s="469">
        <f>BOB!H47</f>
        <v>19971350.899999991</v>
      </c>
      <c r="I6" s="469">
        <f>BOB!I47</f>
        <v>38326482.400000006</v>
      </c>
      <c r="J6" s="469">
        <f t="shared" ref="J6:J18" si="0">(I6/F6)</f>
        <v>47200.101477832519</v>
      </c>
      <c r="K6" s="469">
        <f t="shared" ref="K6:K37" si="1">(H6/G6)*100</f>
        <v>108.80527279251578</v>
      </c>
    </row>
    <row r="7" spans="1:11" s="15" customFormat="1" ht="14.25" x14ac:dyDescent="0.2">
      <c r="A7" s="466">
        <v>2</v>
      </c>
      <c r="B7" s="467" t="s">
        <v>14</v>
      </c>
      <c r="C7" s="469">
        <f>BOI!C47</f>
        <v>353</v>
      </c>
      <c r="D7" s="469">
        <f>BOI!D47</f>
        <v>209</v>
      </c>
      <c r="E7" s="469">
        <f>BOI!E47</f>
        <v>311</v>
      </c>
      <c r="F7" s="469">
        <f>BOI!F47</f>
        <v>873</v>
      </c>
      <c r="G7" s="469">
        <f>BOI!G47</f>
        <v>15597145.139999999</v>
      </c>
      <c r="H7" s="469">
        <f>BOI!H47</f>
        <v>12561185.630000001</v>
      </c>
      <c r="I7" s="469">
        <f>BOI!I47</f>
        <v>28158330.77</v>
      </c>
      <c r="J7" s="469">
        <f t="shared" si="0"/>
        <v>32254.674421534935</v>
      </c>
      <c r="K7" s="469">
        <f t="shared" si="1"/>
        <v>80.535158948966483</v>
      </c>
    </row>
    <row r="8" spans="1:11" s="15" customFormat="1" ht="14.25" x14ac:dyDescent="0.2">
      <c r="A8" s="466">
        <v>3</v>
      </c>
      <c r="B8" s="467" t="s">
        <v>15</v>
      </c>
      <c r="C8" s="469">
        <f>BM!C47</f>
        <v>456</v>
      </c>
      <c r="D8" s="469">
        <f>BM!D47</f>
        <v>304</v>
      </c>
      <c r="E8" s="469">
        <f>BM!E47</f>
        <v>372</v>
      </c>
      <c r="F8" s="469">
        <f>BM!F47</f>
        <v>1132</v>
      </c>
      <c r="G8" s="469">
        <f>BM!G47</f>
        <v>15571027.76</v>
      </c>
      <c r="H8" s="469">
        <f>BM!H47</f>
        <v>6970644.5500000017</v>
      </c>
      <c r="I8" s="469">
        <f>BM!I47</f>
        <v>22541672.309999999</v>
      </c>
      <c r="J8" s="469">
        <f t="shared" si="0"/>
        <v>19913.13808303887</v>
      </c>
      <c r="K8" s="469">
        <f t="shared" si="1"/>
        <v>44.766759506438653</v>
      </c>
    </row>
    <row r="9" spans="1:11" s="15" customFormat="1" ht="14.25" x14ac:dyDescent="0.2">
      <c r="A9" s="466">
        <v>4</v>
      </c>
      <c r="B9" s="467" t="s">
        <v>16</v>
      </c>
      <c r="C9" s="469">
        <f>CB!C47</f>
        <v>111</v>
      </c>
      <c r="D9" s="469">
        <f>CB!D47</f>
        <v>110</v>
      </c>
      <c r="E9" s="469">
        <f>CB!E47</f>
        <v>351</v>
      </c>
      <c r="F9" s="469">
        <f>CB!F47</f>
        <v>572</v>
      </c>
      <c r="G9" s="469">
        <f>CB!G47</f>
        <v>15810472.51</v>
      </c>
      <c r="H9" s="469">
        <f>CB!H47</f>
        <v>12338305.890000004</v>
      </c>
      <c r="I9" s="469">
        <f>CB!I47</f>
        <v>28148778.400000006</v>
      </c>
      <c r="J9" s="469">
        <f t="shared" si="0"/>
        <v>49211.151048951062</v>
      </c>
      <c r="K9" s="469">
        <f t="shared" si="1"/>
        <v>78.038818145353488</v>
      </c>
    </row>
    <row r="10" spans="1:11" s="15" customFormat="1" ht="14.25" x14ac:dyDescent="0.2">
      <c r="A10" s="466">
        <v>5</v>
      </c>
      <c r="B10" s="467" t="s">
        <v>17</v>
      </c>
      <c r="C10" s="469">
        <f>CBI!C47</f>
        <v>231</v>
      </c>
      <c r="D10" s="469">
        <f>CBI!D47</f>
        <v>152</v>
      </c>
      <c r="E10" s="469">
        <f>CBI!E47</f>
        <v>213</v>
      </c>
      <c r="F10" s="469">
        <f>CBI!F47</f>
        <v>596</v>
      </c>
      <c r="G10" s="469">
        <f>CBI!G47</f>
        <v>5557217.8699999992</v>
      </c>
      <c r="H10" s="469">
        <f>CBI!H47</f>
        <v>6544336.6199999992</v>
      </c>
      <c r="I10" s="469">
        <f>CBI!I47</f>
        <v>12101554.490000002</v>
      </c>
      <c r="J10" s="469">
        <f t="shared" si="0"/>
        <v>20304.621627516783</v>
      </c>
      <c r="K10" s="469">
        <f t="shared" si="1"/>
        <v>117.76282256862463</v>
      </c>
    </row>
    <row r="11" spans="1:11" s="15" customFormat="1" ht="14.25" x14ac:dyDescent="0.2">
      <c r="A11" s="466">
        <v>6</v>
      </c>
      <c r="B11" s="467" t="s">
        <v>18</v>
      </c>
      <c r="C11" s="469">
        <f>IB!C47</f>
        <v>40</v>
      </c>
      <c r="D11" s="469">
        <f>IB!D47</f>
        <v>29</v>
      </c>
      <c r="E11" s="469">
        <f>IB!E47</f>
        <v>192</v>
      </c>
      <c r="F11" s="469">
        <f>IB!F47</f>
        <v>261</v>
      </c>
      <c r="G11" s="469">
        <f>IB!G47</f>
        <v>6671179.7800000003</v>
      </c>
      <c r="H11" s="469">
        <f>IB!H47</f>
        <v>6054378.3099999996</v>
      </c>
      <c r="I11" s="469">
        <f>IB!I47</f>
        <v>12725558.09</v>
      </c>
      <c r="J11" s="469">
        <f t="shared" si="0"/>
        <v>48756.927547892723</v>
      </c>
      <c r="K11" s="469">
        <f t="shared" si="1"/>
        <v>90.754237026422928</v>
      </c>
    </row>
    <row r="12" spans="1:11" s="15" customFormat="1" ht="14.25" x14ac:dyDescent="0.2">
      <c r="A12" s="466">
        <v>7</v>
      </c>
      <c r="B12" s="467" t="s">
        <v>19</v>
      </c>
      <c r="C12" s="469">
        <f>IOB!C47</f>
        <v>14</v>
      </c>
      <c r="D12" s="469">
        <f>IOB!D47</f>
        <v>33</v>
      </c>
      <c r="E12" s="469">
        <f>IOB!E47</f>
        <v>116</v>
      </c>
      <c r="F12" s="469">
        <f>IOB!F47</f>
        <v>163</v>
      </c>
      <c r="G12" s="469">
        <f>IOB!G47</f>
        <v>2288055.2599999998</v>
      </c>
      <c r="H12" s="469">
        <f>IOB!H47</f>
        <v>2661055.56</v>
      </c>
      <c r="I12" s="469">
        <f>IOB!I47</f>
        <v>4949110.8200000012</v>
      </c>
      <c r="J12" s="469">
        <f t="shared" si="0"/>
        <v>30362.643067484671</v>
      </c>
      <c r="K12" s="469">
        <f t="shared" si="1"/>
        <v>116.30206693521905</v>
      </c>
    </row>
    <row r="13" spans="1:11" s="15" customFormat="1" ht="14.25" x14ac:dyDescent="0.2">
      <c r="A13" s="466">
        <v>8</v>
      </c>
      <c r="B13" s="467" t="s">
        <v>20</v>
      </c>
      <c r="C13" s="469">
        <f>PSB!C47</f>
        <v>0</v>
      </c>
      <c r="D13" s="469">
        <f>PSB!D47</f>
        <v>4</v>
      </c>
      <c r="E13" s="469">
        <f>PSB!E47</f>
        <v>31</v>
      </c>
      <c r="F13" s="469">
        <f>PSB!F47</f>
        <v>35</v>
      </c>
      <c r="G13" s="469">
        <f>PSB!G47</f>
        <v>1374277.02</v>
      </c>
      <c r="H13" s="469">
        <f>PSB!H47</f>
        <v>1011875.18</v>
      </c>
      <c r="I13" s="469">
        <f>PSB!I47</f>
        <v>2386152.2000000002</v>
      </c>
      <c r="J13" s="469">
        <f t="shared" si="0"/>
        <v>68175.777142857143</v>
      </c>
      <c r="K13" s="469">
        <f t="shared" si="1"/>
        <v>73.62963691265098</v>
      </c>
    </row>
    <row r="14" spans="1:11" s="15" customFormat="1" ht="14.25" x14ac:dyDescent="0.2">
      <c r="A14" s="466">
        <v>9</v>
      </c>
      <c r="B14" s="467" t="s">
        <v>21</v>
      </c>
      <c r="C14" s="469">
        <f>PNB!C47</f>
        <v>27</v>
      </c>
      <c r="D14" s="469">
        <f>PNB!D47</f>
        <v>58</v>
      </c>
      <c r="E14" s="469">
        <f>PNB!E47</f>
        <v>301</v>
      </c>
      <c r="F14" s="469">
        <f>PNB!F47</f>
        <v>386</v>
      </c>
      <c r="G14" s="469">
        <f>PNB!G47</f>
        <v>8167551.0299999984</v>
      </c>
      <c r="H14" s="469">
        <f>PNB!H47</f>
        <v>17872735.750000007</v>
      </c>
      <c r="I14" s="469">
        <f>PNB!I47</f>
        <v>26040286.77999999</v>
      </c>
      <c r="J14" s="469">
        <f t="shared" si="0"/>
        <v>67461.882849740912</v>
      </c>
      <c r="K14" s="469">
        <f t="shared" si="1"/>
        <v>218.82612896267401</v>
      </c>
    </row>
    <row r="15" spans="1:11" s="15" customFormat="1" ht="14.25" x14ac:dyDescent="0.2">
      <c r="A15" s="466">
        <v>10</v>
      </c>
      <c r="B15" s="467" t="s">
        <v>22</v>
      </c>
      <c r="C15" s="469">
        <f>SBI!C47</f>
        <v>456</v>
      </c>
      <c r="D15" s="469">
        <f>SBI!D47</f>
        <v>488</v>
      </c>
      <c r="E15" s="469">
        <f>SBI!E47</f>
        <v>766</v>
      </c>
      <c r="F15" s="469">
        <f>SBI!F47</f>
        <v>1710</v>
      </c>
      <c r="G15" s="469">
        <f>SBI!G47</f>
        <v>57920765.379999995</v>
      </c>
      <c r="H15" s="469">
        <f>SBI!H47</f>
        <v>46748650.649999999</v>
      </c>
      <c r="I15" s="469">
        <f>SBI!I47</f>
        <v>104669416.03</v>
      </c>
      <c r="J15" s="469">
        <f t="shared" si="0"/>
        <v>61210.184812865496</v>
      </c>
      <c r="K15" s="469">
        <f t="shared" si="1"/>
        <v>80.711382771440867</v>
      </c>
    </row>
    <row r="16" spans="1:11" s="15" customFormat="1" ht="14.25" x14ac:dyDescent="0.2">
      <c r="A16" s="466">
        <v>11</v>
      </c>
      <c r="B16" s="467" t="s">
        <v>23</v>
      </c>
      <c r="C16" s="469">
        <f>UCO!C47</f>
        <v>34</v>
      </c>
      <c r="D16" s="469">
        <f>UCO!D47</f>
        <v>31</v>
      </c>
      <c r="E16" s="469">
        <f>UCO!E47</f>
        <v>106</v>
      </c>
      <c r="F16" s="469">
        <f>UCO!F47</f>
        <v>171</v>
      </c>
      <c r="G16" s="469">
        <f>UCO!G47</f>
        <v>1987634.1</v>
      </c>
      <c r="H16" s="469">
        <f>UCO!H47</f>
        <v>2968109.1799999997</v>
      </c>
      <c r="I16" s="469">
        <f>UCO!I47</f>
        <v>4955743.2800000012</v>
      </c>
      <c r="J16" s="469">
        <f t="shared" si="0"/>
        <v>28980.954853801177</v>
      </c>
      <c r="K16" s="469">
        <f t="shared" si="1"/>
        <v>149.32875120224591</v>
      </c>
    </row>
    <row r="17" spans="1:16" s="15" customFormat="1" ht="14.25" x14ac:dyDescent="0.2">
      <c r="A17" s="466">
        <v>12</v>
      </c>
      <c r="B17" s="467" t="s">
        <v>24</v>
      </c>
      <c r="C17" s="469">
        <f>UBI!C47</f>
        <v>142</v>
      </c>
      <c r="D17" s="469">
        <f>UBI!D47</f>
        <v>153</v>
      </c>
      <c r="E17" s="469">
        <f>UBI!E47</f>
        <v>425</v>
      </c>
      <c r="F17" s="469">
        <f>UBI!F47</f>
        <v>720</v>
      </c>
      <c r="G17" s="469">
        <f>UBI!G47</f>
        <v>22071933.770000003</v>
      </c>
      <c r="H17" s="469">
        <f>UBI!H47</f>
        <v>19558712.309999995</v>
      </c>
      <c r="I17" s="469">
        <f>UBI!I47</f>
        <v>41630646.080000013</v>
      </c>
      <c r="J17" s="469">
        <f t="shared" si="0"/>
        <v>57820.341777777794</v>
      </c>
      <c r="K17" s="469">
        <f t="shared" si="1"/>
        <v>88.613496732144242</v>
      </c>
    </row>
    <row r="18" spans="1:16" s="16" customFormat="1" ht="16.5" x14ac:dyDescent="0.25">
      <c r="A18" s="522" t="s">
        <v>25</v>
      </c>
      <c r="B18" s="523"/>
      <c r="C18" s="470">
        <f t="shared" ref="C18:I18" si="2">SUM(C6:C17)</f>
        <v>2072</v>
      </c>
      <c r="D18" s="470">
        <f t="shared" si="2"/>
        <v>1731</v>
      </c>
      <c r="E18" s="470">
        <f t="shared" si="2"/>
        <v>3628</v>
      </c>
      <c r="F18" s="470">
        <f t="shared" si="2"/>
        <v>7431</v>
      </c>
      <c r="G18" s="470">
        <f t="shared" si="2"/>
        <v>171372391.12</v>
      </c>
      <c r="H18" s="470">
        <f t="shared" si="2"/>
        <v>155261340.53000003</v>
      </c>
      <c r="I18" s="470">
        <f t="shared" si="2"/>
        <v>326633731.64999998</v>
      </c>
      <c r="J18" s="470">
        <f t="shared" si="0"/>
        <v>43955.555329027047</v>
      </c>
      <c r="K18" s="470">
        <f t="shared" si="1"/>
        <v>90.598806211019991</v>
      </c>
    </row>
    <row r="19" spans="1:16" s="15" customFormat="1" ht="14.25" x14ac:dyDescent="0.2">
      <c r="A19" s="466">
        <v>13</v>
      </c>
      <c r="B19" s="467" t="s">
        <v>26</v>
      </c>
      <c r="C19" s="469">
        <f>AXIS!C47</f>
        <v>18</v>
      </c>
      <c r="D19" s="469">
        <f>AXIS!D47</f>
        <v>126</v>
      </c>
      <c r="E19" s="469">
        <f>AXIS!E47</f>
        <v>372</v>
      </c>
      <c r="F19" s="469">
        <f>AXIS!F47</f>
        <v>516</v>
      </c>
      <c r="G19" s="469">
        <f>AXIS!G47</f>
        <v>18123296.879999999</v>
      </c>
      <c r="H19" s="469">
        <f>AXIS!H47</f>
        <v>17851561.950000003</v>
      </c>
      <c r="I19" s="469">
        <f>AXIS!I47</f>
        <v>35974858.830000006</v>
      </c>
      <c r="J19" s="469">
        <f t="shared" ref="J19:J35" si="3">(I19/F19)</f>
        <v>69718.718662790707</v>
      </c>
      <c r="K19" s="469">
        <f t="shared" si="1"/>
        <v>98.500631911515669</v>
      </c>
    </row>
    <row r="20" spans="1:16" s="15" customFormat="1" ht="14.25" x14ac:dyDescent="0.2">
      <c r="A20" s="466">
        <v>14</v>
      </c>
      <c r="B20" s="467" t="s">
        <v>27</v>
      </c>
      <c r="C20" s="469">
        <f>BANDHAN!C47</f>
        <v>15</v>
      </c>
      <c r="D20" s="469">
        <f>BANDHAN!D47</f>
        <v>158</v>
      </c>
      <c r="E20" s="469">
        <f>BANDHAN!E47</f>
        <v>152</v>
      </c>
      <c r="F20" s="469">
        <f>BANDHAN!F47</f>
        <v>325</v>
      </c>
      <c r="G20" s="469">
        <f>BANDHAN!G47</f>
        <v>682365.41</v>
      </c>
      <c r="H20" s="469">
        <f>BANDHAN!H47</f>
        <v>1007792.8799999999</v>
      </c>
      <c r="I20" s="469">
        <f>BANDHAN!I47</f>
        <v>1690158.2899999998</v>
      </c>
      <c r="J20" s="469">
        <f t="shared" si="3"/>
        <v>5200.4870461538458</v>
      </c>
      <c r="K20" s="469">
        <f t="shared" si="1"/>
        <v>147.69108533798627</v>
      </c>
    </row>
    <row r="21" spans="1:16" s="15" customFormat="1" ht="14.25" x14ac:dyDescent="0.2">
      <c r="A21" s="466">
        <v>15</v>
      </c>
      <c r="B21" s="467" t="s">
        <v>28</v>
      </c>
      <c r="C21" s="469">
        <f>'CSB(CATHOLIC)'!C47</f>
        <v>13</v>
      </c>
      <c r="D21" s="469">
        <f>'CSB(CATHOLIC)'!D47</f>
        <v>10</v>
      </c>
      <c r="E21" s="469">
        <f>'CSB(CATHOLIC)'!E47</f>
        <v>37</v>
      </c>
      <c r="F21" s="469">
        <f>'CSB(CATHOLIC)'!F47</f>
        <v>60</v>
      </c>
      <c r="G21" s="469">
        <f>'CSB(CATHOLIC)'!G47</f>
        <v>203600.44</v>
      </c>
      <c r="H21" s="469">
        <f>'CSB(CATHOLIC)'!H47</f>
        <v>377329.62</v>
      </c>
      <c r="I21" s="469">
        <f>'CSB(CATHOLIC)'!I47</f>
        <v>580930.05999999994</v>
      </c>
      <c r="J21" s="469">
        <f t="shared" si="3"/>
        <v>9682.1676666666663</v>
      </c>
      <c r="K21" s="469">
        <f t="shared" si="1"/>
        <v>185.32848946691863</v>
      </c>
    </row>
    <row r="22" spans="1:16" s="15" customFormat="1" ht="14.25" x14ac:dyDescent="0.2">
      <c r="A22" s="466">
        <v>16</v>
      </c>
      <c r="B22" s="467" t="s">
        <v>29</v>
      </c>
      <c r="C22" s="469">
        <f>DCB!C47</f>
        <v>7</v>
      </c>
      <c r="D22" s="469">
        <f>DCB!D47</f>
        <v>4</v>
      </c>
      <c r="E22" s="469">
        <f>DCB!E47</f>
        <v>52</v>
      </c>
      <c r="F22" s="469">
        <f>DCB!F47</f>
        <v>63</v>
      </c>
      <c r="G22" s="469">
        <f>DCB!G47</f>
        <v>1279402.46</v>
      </c>
      <c r="H22" s="469">
        <f>DCB!H47</f>
        <v>649430.79999999993</v>
      </c>
      <c r="I22" s="469">
        <f>DCB!I47</f>
        <v>1928833.26</v>
      </c>
      <c r="J22" s="469">
        <f t="shared" si="3"/>
        <v>30616.400952380951</v>
      </c>
      <c r="K22" s="469">
        <f t="shared" si="1"/>
        <v>50.760477668614136</v>
      </c>
      <c r="N22" s="492"/>
      <c r="O22" s="492"/>
      <c r="P22" s="492"/>
    </row>
    <row r="23" spans="1:16" s="15" customFormat="1" ht="14.25" x14ac:dyDescent="0.2">
      <c r="A23" s="466">
        <v>17</v>
      </c>
      <c r="B23" s="467" t="s">
        <v>30</v>
      </c>
      <c r="C23" s="469">
        <f>DHANLAXMI!C47</f>
        <v>0</v>
      </c>
      <c r="D23" s="469">
        <f>DHANLAXMI!D47</f>
        <v>0</v>
      </c>
      <c r="E23" s="469">
        <f>DHANLAXMI!E47</f>
        <v>19</v>
      </c>
      <c r="F23" s="469">
        <f>DHANLAXMI!F47</f>
        <v>19</v>
      </c>
      <c r="G23" s="469">
        <f>DHANLAXMI!G47</f>
        <v>42856.759999999995</v>
      </c>
      <c r="H23" s="469">
        <f>DHANLAXMI!H47</f>
        <v>120451.75</v>
      </c>
      <c r="I23" s="469">
        <f>DHANLAXMI!I47</f>
        <v>163308.51</v>
      </c>
      <c r="J23" s="469">
        <f t="shared" si="3"/>
        <v>8595.1847368421058</v>
      </c>
      <c r="K23" s="469">
        <f t="shared" si="1"/>
        <v>281.05659410557405</v>
      </c>
    </row>
    <row r="24" spans="1:16" s="15" customFormat="1" ht="14.25" x14ac:dyDescent="0.2">
      <c r="A24" s="466">
        <v>18</v>
      </c>
      <c r="B24" s="467" t="s">
        <v>31</v>
      </c>
      <c r="C24" s="469">
        <f>FEDERAL!C47</f>
        <v>20</v>
      </c>
      <c r="D24" s="469">
        <f>FEDERAL!D47</f>
        <v>21</v>
      </c>
      <c r="E24" s="469">
        <f>FEDERAL!E47</f>
        <v>62</v>
      </c>
      <c r="F24" s="469">
        <f>FEDERAL!F47</f>
        <v>103</v>
      </c>
      <c r="G24" s="469">
        <f>FEDERAL!G47</f>
        <v>1307576.5</v>
      </c>
      <c r="H24" s="469">
        <f>FEDERAL!H47</f>
        <v>3060739.46</v>
      </c>
      <c r="I24" s="469">
        <f>FEDERAL!I47</f>
        <v>4368315.96</v>
      </c>
      <c r="J24" s="469">
        <f t="shared" si="3"/>
        <v>42410.834563106793</v>
      </c>
      <c r="K24" s="469">
        <f t="shared" si="1"/>
        <v>234.07727654940265</v>
      </c>
    </row>
    <row r="25" spans="1:16" s="15" customFormat="1" ht="14.25" x14ac:dyDescent="0.2">
      <c r="A25" s="466">
        <v>19</v>
      </c>
      <c r="B25" s="467" t="s">
        <v>32</v>
      </c>
      <c r="C25" s="469">
        <f>HDFC!C47</f>
        <v>80</v>
      </c>
      <c r="D25" s="469">
        <f>HDFC!D47</f>
        <v>223</v>
      </c>
      <c r="E25" s="469">
        <f>HDFC!E47</f>
        <v>406</v>
      </c>
      <c r="F25" s="469">
        <f>HDFC!F47</f>
        <v>709</v>
      </c>
      <c r="G25" s="469">
        <f>HDFC!G47</f>
        <v>43560446.38000001</v>
      </c>
      <c r="H25" s="469">
        <f>HDFC!H47</f>
        <v>32850883.02999999</v>
      </c>
      <c r="I25" s="469">
        <f>HDFC!I47</f>
        <v>76411329.410000011</v>
      </c>
      <c r="J25" s="469">
        <f t="shared" si="3"/>
        <v>107773.38421720735</v>
      </c>
      <c r="K25" s="469">
        <f t="shared" si="1"/>
        <v>75.414477490485226</v>
      </c>
    </row>
    <row r="26" spans="1:16" s="15" customFormat="1" ht="14.25" x14ac:dyDescent="0.2">
      <c r="A26" s="466">
        <v>20</v>
      </c>
      <c r="B26" s="467" t="s">
        <v>33</v>
      </c>
      <c r="C26" s="469">
        <f>ICICI!C47</f>
        <v>157</v>
      </c>
      <c r="D26" s="469">
        <f>ICICI!D47</f>
        <v>179</v>
      </c>
      <c r="E26" s="469">
        <f>ICICI!E47</f>
        <v>391</v>
      </c>
      <c r="F26" s="469">
        <f>ICICI!F47</f>
        <v>727</v>
      </c>
      <c r="G26" s="469">
        <f>ICICI!G47</f>
        <v>26787567.729999993</v>
      </c>
      <c r="H26" s="469">
        <f>ICICI!H47</f>
        <v>20207652.32</v>
      </c>
      <c r="I26" s="469">
        <f>ICICI!I47</f>
        <v>46995220.050000012</v>
      </c>
      <c r="J26" s="469">
        <f t="shared" si="3"/>
        <v>64642.668569463567</v>
      </c>
      <c r="K26" s="469">
        <f t="shared" si="1"/>
        <v>75.436682134335769</v>
      </c>
    </row>
    <row r="27" spans="1:16" s="15" customFormat="1" ht="14.25" x14ac:dyDescent="0.2">
      <c r="A27" s="466">
        <v>21</v>
      </c>
      <c r="B27" s="467" t="s">
        <v>34</v>
      </c>
      <c r="C27" s="469">
        <f>IDBI!C47</f>
        <v>132</v>
      </c>
      <c r="D27" s="469">
        <f>IDBI!D47</f>
        <v>117</v>
      </c>
      <c r="E27" s="469">
        <f>IDBI!E47</f>
        <v>184</v>
      </c>
      <c r="F27" s="469">
        <f>IDBI!F47</f>
        <v>433</v>
      </c>
      <c r="G27" s="469">
        <f>IDBI!G47</f>
        <v>7043487.2800000003</v>
      </c>
      <c r="H27" s="469">
        <f>IDBI!H47</f>
        <v>6299379.0099999988</v>
      </c>
      <c r="I27" s="469">
        <f>IDBI!I47</f>
        <v>13342866.290000001</v>
      </c>
      <c r="J27" s="469">
        <f t="shared" si="3"/>
        <v>30814.933695150117</v>
      </c>
      <c r="K27" s="469">
        <f t="shared" si="1"/>
        <v>89.435513398130226</v>
      </c>
    </row>
    <row r="28" spans="1:16" s="15" customFormat="1" ht="14.25" x14ac:dyDescent="0.2">
      <c r="A28" s="466">
        <v>22</v>
      </c>
      <c r="B28" s="467" t="s">
        <v>35</v>
      </c>
      <c r="C28" s="469">
        <f>IDFC!C47</f>
        <v>0</v>
      </c>
      <c r="D28" s="469">
        <f>IDFC!D47</f>
        <v>15</v>
      </c>
      <c r="E28" s="469">
        <f>IDFC!E47</f>
        <v>91</v>
      </c>
      <c r="F28" s="469">
        <f>IDFC!F47</f>
        <v>106</v>
      </c>
      <c r="G28" s="469">
        <f>IDFC!G47</f>
        <v>2465267.8500000006</v>
      </c>
      <c r="H28" s="469">
        <f>IDFC!H47</f>
        <v>4368846.09</v>
      </c>
      <c r="I28" s="469">
        <f>IDFC!I47</f>
        <v>6834113.9399999995</v>
      </c>
      <c r="J28" s="469">
        <f t="shared" si="3"/>
        <v>64472.77301886792</v>
      </c>
      <c r="K28" s="469">
        <f t="shared" si="1"/>
        <v>177.21587899667776</v>
      </c>
    </row>
    <row r="29" spans="1:16" s="15" customFormat="1" ht="14.25" x14ac:dyDescent="0.2">
      <c r="A29" s="466">
        <v>23</v>
      </c>
      <c r="B29" s="467" t="s">
        <v>36</v>
      </c>
      <c r="C29" s="469">
        <f>INDUSIND!C47</f>
        <v>38</v>
      </c>
      <c r="D29" s="469">
        <f>INDUSIND!D47</f>
        <v>34</v>
      </c>
      <c r="E29" s="469">
        <f>INDUSIND!E47</f>
        <v>175</v>
      </c>
      <c r="F29" s="469">
        <f>INDUSIND!F47</f>
        <v>247</v>
      </c>
      <c r="G29" s="469">
        <f>INDUSIND!G47</f>
        <v>7934112.5199999986</v>
      </c>
      <c r="H29" s="469">
        <f>INDUSIND!H47</f>
        <v>4483233.79</v>
      </c>
      <c r="I29" s="469">
        <f>INDUSIND!I47</f>
        <v>12417346.310000001</v>
      </c>
      <c r="J29" s="469">
        <f t="shared" si="3"/>
        <v>50272.657125506077</v>
      </c>
      <c r="K29" s="469">
        <f t="shared" si="1"/>
        <v>56.505800474833713</v>
      </c>
    </row>
    <row r="30" spans="1:16" s="15" customFormat="1" ht="14.25" x14ac:dyDescent="0.2">
      <c r="A30" s="466">
        <v>24</v>
      </c>
      <c r="B30" s="467" t="s">
        <v>37</v>
      </c>
      <c r="C30" s="469">
        <f>KB!C47</f>
        <v>1</v>
      </c>
      <c r="D30" s="469">
        <f>KB!D47</f>
        <v>4</v>
      </c>
      <c r="E30" s="469">
        <f>KB!E47</f>
        <v>47</v>
      </c>
      <c r="F30" s="469">
        <f>KB!F47</f>
        <v>52</v>
      </c>
      <c r="G30" s="469">
        <f>KB!G47</f>
        <v>700076.2</v>
      </c>
      <c r="H30" s="469">
        <f>KB!H47</f>
        <v>957067.66</v>
      </c>
      <c r="I30" s="469">
        <f>KB!I47</f>
        <v>1657143.8599999996</v>
      </c>
      <c r="J30" s="469">
        <f t="shared" si="3"/>
        <v>31868.151153846145</v>
      </c>
      <c r="K30" s="469">
        <f t="shared" si="1"/>
        <v>136.70906966984452</v>
      </c>
    </row>
    <row r="31" spans="1:16" s="15" customFormat="1" ht="14.25" x14ac:dyDescent="0.2">
      <c r="A31" s="466">
        <v>25</v>
      </c>
      <c r="B31" s="467" t="s">
        <v>38</v>
      </c>
      <c r="C31" s="469">
        <f>KARUR!C47</f>
        <v>0</v>
      </c>
      <c r="D31" s="469">
        <f>KARUR!D47</f>
        <v>0</v>
      </c>
      <c r="E31" s="469">
        <f>KARUR!E47</f>
        <v>25</v>
      </c>
      <c r="F31" s="469">
        <f>KARUR!F47</f>
        <v>25</v>
      </c>
      <c r="G31" s="469">
        <f>KARUR!G47</f>
        <v>322383.09999999998</v>
      </c>
      <c r="H31" s="469">
        <f>KARUR!H47</f>
        <v>370638.72000000003</v>
      </c>
      <c r="I31" s="469">
        <f>KARUR!I47</f>
        <v>693021.82</v>
      </c>
      <c r="J31" s="469">
        <f t="shared" si="3"/>
        <v>27720.872799999997</v>
      </c>
      <c r="K31" s="469">
        <f t="shared" si="1"/>
        <v>114.96840870380613</v>
      </c>
    </row>
    <row r="32" spans="1:16" s="15" customFormat="1" ht="14.25" x14ac:dyDescent="0.2">
      <c r="A32" s="466">
        <v>26</v>
      </c>
      <c r="B32" s="467" t="s">
        <v>39</v>
      </c>
      <c r="C32" s="469">
        <f>KOTAK!C47</f>
        <v>79</v>
      </c>
      <c r="D32" s="469">
        <f>KOTAK!D47</f>
        <v>33</v>
      </c>
      <c r="E32" s="469">
        <f>KOTAK!E47</f>
        <v>234</v>
      </c>
      <c r="F32" s="469">
        <f>KOTAK!F47</f>
        <v>346</v>
      </c>
      <c r="G32" s="469">
        <f>KOTAK!G47</f>
        <v>9947491.2400000021</v>
      </c>
      <c r="H32" s="469">
        <f>KOTAK!H47</f>
        <v>8856564.7299999967</v>
      </c>
      <c r="I32" s="469">
        <f>KOTAK!I47</f>
        <v>18804055.970000003</v>
      </c>
      <c r="J32" s="469">
        <f t="shared" si="3"/>
        <v>54346.982572254339</v>
      </c>
      <c r="K32" s="469">
        <f t="shared" si="1"/>
        <v>89.033149327005532</v>
      </c>
      <c r="N32" s="492"/>
      <c r="O32" s="492"/>
      <c r="P32" s="492"/>
    </row>
    <row r="33" spans="1:11" s="15" customFormat="1" ht="14.25" x14ac:dyDescent="0.2">
      <c r="A33" s="466">
        <v>27</v>
      </c>
      <c r="B33" s="467" t="s">
        <v>40</v>
      </c>
      <c r="C33" s="469">
        <f>RBL!C47</f>
        <v>24</v>
      </c>
      <c r="D33" s="469">
        <f>RBL!D47</f>
        <v>21</v>
      </c>
      <c r="E33" s="469">
        <f>RBL!E47</f>
        <v>93</v>
      </c>
      <c r="F33" s="469">
        <f>RBL!F47</f>
        <v>138</v>
      </c>
      <c r="G33" s="469">
        <f>RBL!G47</f>
        <v>2311204.9699999997</v>
      </c>
      <c r="H33" s="469">
        <f>RBL!H47</f>
        <v>3602534.5500000003</v>
      </c>
      <c r="I33" s="469">
        <f>RBL!I47</f>
        <v>5913739.5200000005</v>
      </c>
      <c r="J33" s="469">
        <f t="shared" si="3"/>
        <v>42853.184927536233</v>
      </c>
      <c r="K33" s="469">
        <f t="shared" si="1"/>
        <v>155.87256849832755</v>
      </c>
    </row>
    <row r="34" spans="1:11" s="15" customFormat="1" ht="14.25" x14ac:dyDescent="0.2">
      <c r="A34" s="466">
        <v>28</v>
      </c>
      <c r="B34" s="467" t="s">
        <v>41</v>
      </c>
      <c r="C34" s="469">
        <f>YES!C47</f>
        <v>30</v>
      </c>
      <c r="D34" s="469">
        <f>YES!D47</f>
        <v>41</v>
      </c>
      <c r="E34" s="469">
        <f>YES!E47</f>
        <v>112</v>
      </c>
      <c r="F34" s="469">
        <f>YES!F47</f>
        <v>183</v>
      </c>
      <c r="G34" s="469">
        <f>YES!G47</f>
        <v>4081601.2899999991</v>
      </c>
      <c r="H34" s="469">
        <f>YES!H47</f>
        <v>3479016.13</v>
      </c>
      <c r="I34" s="469">
        <f>YES!I47</f>
        <v>7560617.4199999999</v>
      </c>
      <c r="J34" s="469">
        <f t="shared" si="3"/>
        <v>41314.849289617487</v>
      </c>
      <c r="K34" s="469">
        <f t="shared" si="1"/>
        <v>85.236550138389461</v>
      </c>
    </row>
    <row r="35" spans="1:11" s="16" customFormat="1" ht="16.5" x14ac:dyDescent="0.25">
      <c r="A35" s="522" t="s">
        <v>42</v>
      </c>
      <c r="B35" s="523"/>
      <c r="C35" s="470">
        <f t="shared" ref="C35:I35" si="4">SUM(C19:C34)</f>
        <v>614</v>
      </c>
      <c r="D35" s="470">
        <f t="shared" si="4"/>
        <v>986</v>
      </c>
      <c r="E35" s="470">
        <f t="shared" si="4"/>
        <v>2452</v>
      </c>
      <c r="F35" s="470">
        <f t="shared" si="4"/>
        <v>4052</v>
      </c>
      <c r="G35" s="470">
        <f t="shared" si="4"/>
        <v>126792737.00999999</v>
      </c>
      <c r="H35" s="470">
        <f t="shared" si="4"/>
        <v>108543122.48999999</v>
      </c>
      <c r="I35" s="470">
        <f t="shared" si="4"/>
        <v>235335859.50000003</v>
      </c>
      <c r="J35" s="470">
        <f t="shared" si="3"/>
        <v>58078.938672260621</v>
      </c>
      <c r="K35" s="470">
        <f t="shared" si="1"/>
        <v>85.606735093540351</v>
      </c>
    </row>
    <row r="36" spans="1:11" s="15" customFormat="1" ht="14.25" x14ac:dyDescent="0.2">
      <c r="A36" s="466">
        <v>29</v>
      </c>
      <c r="B36" s="467" t="s">
        <v>43</v>
      </c>
      <c r="C36" s="469">
        <f>AU!C47</f>
        <v>2</v>
      </c>
      <c r="D36" s="469">
        <f>AU!D47</f>
        <v>30</v>
      </c>
      <c r="E36" s="469">
        <f>AU!E47</f>
        <v>58</v>
      </c>
      <c r="F36" s="469">
        <f>AU!F47</f>
        <v>90</v>
      </c>
      <c r="G36" s="469">
        <f>AU!G47</f>
        <v>1114112.3899999999</v>
      </c>
      <c r="H36" s="469">
        <f>AU!H47</f>
        <v>620471.30000000016</v>
      </c>
      <c r="I36" s="469">
        <f>AU!I47</f>
        <v>1734583.6900000002</v>
      </c>
      <c r="J36" s="469">
        <f t="shared" ref="J36:J44" si="5">(I36/F36)</f>
        <v>19273.152111111114</v>
      </c>
      <c r="K36" s="469">
        <f t="shared" si="1"/>
        <v>55.691984540267093</v>
      </c>
    </row>
    <row r="37" spans="1:11" s="15" customFormat="1" ht="14.25" x14ac:dyDescent="0.2">
      <c r="A37" s="466">
        <v>30</v>
      </c>
      <c r="B37" s="467" t="s">
        <v>44</v>
      </c>
      <c r="C37" s="469">
        <f>Equitas!C47</f>
        <v>12</v>
      </c>
      <c r="D37" s="469">
        <f>Equitas!D47</f>
        <v>55</v>
      </c>
      <c r="E37" s="469">
        <f>Equitas!E47</f>
        <v>81</v>
      </c>
      <c r="F37" s="469">
        <f>Equitas!F47</f>
        <v>148</v>
      </c>
      <c r="G37" s="469">
        <f>Equitas!G47</f>
        <v>305904.94999999995</v>
      </c>
      <c r="H37" s="469">
        <f>Equitas!H47</f>
        <v>284536.33</v>
      </c>
      <c r="I37" s="469">
        <f>Equitas!I47</f>
        <v>590441.28</v>
      </c>
      <c r="J37" s="469">
        <f t="shared" si="5"/>
        <v>3989.4681081081085</v>
      </c>
      <c r="K37" s="469">
        <f t="shared" si="1"/>
        <v>93.014621044870324</v>
      </c>
    </row>
    <row r="38" spans="1:11" s="15" customFormat="1" ht="14.25" x14ac:dyDescent="0.2">
      <c r="A38" s="466">
        <v>31</v>
      </c>
      <c r="B38" s="467" t="s">
        <v>45</v>
      </c>
      <c r="C38" s="469">
        <f>ESAF!C47</f>
        <v>4</v>
      </c>
      <c r="D38" s="469">
        <f>ESAF!D47</f>
        <v>20</v>
      </c>
      <c r="E38" s="469">
        <f>ESAF!E47</f>
        <v>29</v>
      </c>
      <c r="F38" s="469">
        <f>ESAF!F47</f>
        <v>53</v>
      </c>
      <c r="G38" s="469">
        <f>ESAF!G47</f>
        <v>44255.270000000004</v>
      </c>
      <c r="H38" s="469">
        <f>ESAF!H47</f>
        <v>104051.68000000001</v>
      </c>
      <c r="I38" s="469">
        <f>ESAF!I47</f>
        <v>148306.94999999998</v>
      </c>
      <c r="J38" s="469">
        <f t="shared" si="5"/>
        <v>2798.2443396226413</v>
      </c>
      <c r="K38" s="469">
        <f t="shared" ref="K38:K58" si="6">(H38/G38)*100</f>
        <v>235.11703803863361</v>
      </c>
    </row>
    <row r="39" spans="1:11" s="15" customFormat="1" ht="14.25" x14ac:dyDescent="0.2">
      <c r="A39" s="466">
        <v>32</v>
      </c>
      <c r="B39" s="467" t="s">
        <v>46</v>
      </c>
      <c r="C39" s="469">
        <f>Fincare!C47</f>
        <v>13</v>
      </c>
      <c r="D39" s="469">
        <f>Fincare!D47</f>
        <v>47</v>
      </c>
      <c r="E39" s="469">
        <f>Fincare!E47</f>
        <v>11</v>
      </c>
      <c r="F39" s="469">
        <f>Fincare!F47</f>
        <v>71</v>
      </c>
      <c r="G39" s="469">
        <f>Fincare!G47</f>
        <v>68233.02</v>
      </c>
      <c r="H39" s="469">
        <f>Fincare!H47</f>
        <v>49797.929999999993</v>
      </c>
      <c r="I39" s="469">
        <f>Fincare!I47</f>
        <v>118030.95</v>
      </c>
      <c r="J39" s="469">
        <f t="shared" si="5"/>
        <v>1662.4077464788732</v>
      </c>
      <c r="K39" s="469">
        <f t="shared" si="6"/>
        <v>72.982157319139603</v>
      </c>
    </row>
    <row r="40" spans="1:11" s="15" customFormat="1" ht="14.25" x14ac:dyDescent="0.2">
      <c r="A40" s="466">
        <v>33</v>
      </c>
      <c r="B40" s="467" t="s">
        <v>47</v>
      </c>
      <c r="C40" s="469">
        <f>Jana!C47</f>
        <v>5</v>
      </c>
      <c r="D40" s="469">
        <f>Jana!D47</f>
        <v>1</v>
      </c>
      <c r="E40" s="469">
        <f>Jana!E47</f>
        <v>65</v>
      </c>
      <c r="F40" s="469">
        <f>Jana!F47</f>
        <v>71</v>
      </c>
      <c r="G40" s="469">
        <f>Jana!G47</f>
        <v>159153.4</v>
      </c>
      <c r="H40" s="469">
        <f>Jana!H47</f>
        <v>216529.2</v>
      </c>
      <c r="I40" s="469">
        <f>Jana!I47</f>
        <v>375682.6</v>
      </c>
      <c r="J40" s="469">
        <f t="shared" si="5"/>
        <v>5291.3042253521126</v>
      </c>
      <c r="K40" s="469">
        <f t="shared" si="6"/>
        <v>136.05062788479543</v>
      </c>
    </row>
    <row r="41" spans="1:11" s="15" customFormat="1" ht="14.25" x14ac:dyDescent="0.2">
      <c r="A41" s="466">
        <v>34</v>
      </c>
      <c r="B41" s="467" t="s">
        <v>48</v>
      </c>
      <c r="C41" s="469">
        <f>Suryoday!C47</f>
        <v>53</v>
      </c>
      <c r="D41" s="469">
        <f>Suryoday!D47</f>
        <v>24</v>
      </c>
      <c r="E41" s="469">
        <f>Suryoday!E47</f>
        <v>81</v>
      </c>
      <c r="F41" s="469">
        <f>Suryoday!F47</f>
        <v>158</v>
      </c>
      <c r="G41" s="469">
        <f>Suryoday!G47</f>
        <v>134291.58000000005</v>
      </c>
      <c r="H41" s="469">
        <f>Suryoday!H47</f>
        <v>170221.38</v>
      </c>
      <c r="I41" s="469">
        <f>Suryoday!I47</f>
        <v>304512.96000000002</v>
      </c>
      <c r="J41" s="469">
        <f t="shared" si="5"/>
        <v>1927.2972151898734</v>
      </c>
      <c r="K41" s="469">
        <f t="shared" si="6"/>
        <v>126.75506535852803</v>
      </c>
    </row>
    <row r="42" spans="1:11" s="15" customFormat="1" ht="14.25" x14ac:dyDescent="0.2">
      <c r="A42" s="466">
        <v>35</v>
      </c>
      <c r="B42" s="467" t="s">
        <v>49</v>
      </c>
      <c r="C42" s="469">
        <f>Ujjivan!C47</f>
        <v>0</v>
      </c>
      <c r="D42" s="469">
        <f>Ujjivan!D47</f>
        <v>1</v>
      </c>
      <c r="E42" s="469">
        <f>Ujjivan!E47</f>
        <v>40</v>
      </c>
      <c r="F42" s="469">
        <f>Ujjivan!F47</f>
        <v>41</v>
      </c>
      <c r="G42" s="469">
        <f>Ujjivan!G47</f>
        <v>259334.29999999996</v>
      </c>
      <c r="H42" s="469">
        <f>Ujjivan!H47</f>
        <v>174428.94</v>
      </c>
      <c r="I42" s="469">
        <f>Ujjivan!I47</f>
        <v>433763.24</v>
      </c>
      <c r="J42" s="469">
        <f t="shared" si="5"/>
        <v>10579.591219512195</v>
      </c>
      <c r="K42" s="469">
        <f t="shared" si="6"/>
        <v>67.260265996437823</v>
      </c>
    </row>
    <row r="43" spans="1:11" s="15" customFormat="1" ht="14.25" x14ac:dyDescent="0.2">
      <c r="A43" s="466">
        <v>36</v>
      </c>
      <c r="B43" s="467" t="s">
        <v>50</v>
      </c>
      <c r="C43" s="469">
        <f>utkarsh!C47</f>
        <v>3</v>
      </c>
      <c r="D43" s="469">
        <f>utkarsh!D47</f>
        <v>24</v>
      </c>
      <c r="E43" s="469">
        <f>utkarsh!E47</f>
        <v>40</v>
      </c>
      <c r="F43" s="469">
        <f>utkarsh!F47</f>
        <v>67</v>
      </c>
      <c r="G43" s="469">
        <f>utkarsh!G47</f>
        <v>136289.03000000003</v>
      </c>
      <c r="H43" s="469">
        <f>utkarsh!H47</f>
        <v>100080.91999999998</v>
      </c>
      <c r="I43" s="469">
        <f>utkarsh!I47</f>
        <v>236369.95</v>
      </c>
      <c r="J43" s="469">
        <f t="shared" si="5"/>
        <v>3527.9097014925374</v>
      </c>
      <c r="K43" s="469">
        <f t="shared" si="6"/>
        <v>73.432850758421253</v>
      </c>
    </row>
    <row r="44" spans="1:11" s="16" customFormat="1" ht="16.5" x14ac:dyDescent="0.25">
      <c r="A44" s="522" t="s">
        <v>51</v>
      </c>
      <c r="B44" s="523"/>
      <c r="C44" s="470">
        <f t="shared" ref="C44:I44" si="7">SUM(C36:C43)</f>
        <v>92</v>
      </c>
      <c r="D44" s="470">
        <f t="shared" si="7"/>
        <v>202</v>
      </c>
      <c r="E44" s="470">
        <f t="shared" si="7"/>
        <v>405</v>
      </c>
      <c r="F44" s="470">
        <f t="shared" si="7"/>
        <v>699</v>
      </c>
      <c r="G44" s="470">
        <f t="shared" si="7"/>
        <v>2221573.94</v>
      </c>
      <c r="H44" s="470">
        <f t="shared" si="7"/>
        <v>1720117.6800000002</v>
      </c>
      <c r="I44" s="470">
        <f t="shared" si="7"/>
        <v>3941691.620000001</v>
      </c>
      <c r="J44" s="470">
        <f t="shared" si="5"/>
        <v>5639.0438054363394</v>
      </c>
      <c r="K44" s="470">
        <f t="shared" si="6"/>
        <v>77.427883404141852</v>
      </c>
    </row>
    <row r="45" spans="1:11" s="15" customFormat="1" ht="14.25" x14ac:dyDescent="0.2">
      <c r="A45" s="466">
        <v>37</v>
      </c>
      <c r="B45" s="467" t="s">
        <v>52</v>
      </c>
      <c r="C45" s="469">
        <f>DBS!C47</f>
        <v>7</v>
      </c>
      <c r="D45" s="469">
        <f>DBS!D47</f>
        <v>1</v>
      </c>
      <c r="E45" s="469">
        <f>DBS!E47</f>
        <v>9</v>
      </c>
      <c r="F45" s="469">
        <f>DBS!F47</f>
        <v>17</v>
      </c>
      <c r="G45" s="469">
        <f>DBS!G47</f>
        <v>1327384.79</v>
      </c>
      <c r="H45" s="469">
        <f>DBS!H47</f>
        <v>1928264.75</v>
      </c>
      <c r="I45" s="469">
        <f>DBS!I47</f>
        <v>3255649.54</v>
      </c>
      <c r="J45" s="469">
        <f>(I45/F45)</f>
        <v>191508.79647058825</v>
      </c>
      <c r="K45" s="469">
        <f t="shared" si="6"/>
        <v>145.26795579750464</v>
      </c>
    </row>
    <row r="46" spans="1:11" s="16" customFormat="1" ht="16.5" x14ac:dyDescent="0.25">
      <c r="A46" s="524" t="s">
        <v>53</v>
      </c>
      <c r="B46" s="525"/>
      <c r="C46" s="470">
        <f t="shared" ref="C46:I46" si="8">SUM(C45:C45)</f>
        <v>7</v>
      </c>
      <c r="D46" s="470">
        <f t="shared" si="8"/>
        <v>1</v>
      </c>
      <c r="E46" s="470">
        <f t="shared" si="8"/>
        <v>9</v>
      </c>
      <c r="F46" s="470">
        <f t="shared" si="8"/>
        <v>17</v>
      </c>
      <c r="G46" s="470">
        <f t="shared" si="8"/>
        <v>1327384.79</v>
      </c>
      <c r="H46" s="470">
        <f t="shared" si="8"/>
        <v>1928264.75</v>
      </c>
      <c r="I46" s="470">
        <f t="shared" si="8"/>
        <v>3255649.54</v>
      </c>
      <c r="J46" s="470">
        <f t="shared" ref="J46" si="9">(I46/F46)</f>
        <v>191508.79647058825</v>
      </c>
      <c r="K46" s="470">
        <f t="shared" si="6"/>
        <v>145.26795579750464</v>
      </c>
    </row>
    <row r="47" spans="1:11" s="15" customFormat="1" ht="14.25" x14ac:dyDescent="0.2">
      <c r="A47" s="466">
        <v>38</v>
      </c>
      <c r="B47" s="467" t="s">
        <v>54</v>
      </c>
      <c r="C47" s="469">
        <f>APB!C47</f>
        <v>0</v>
      </c>
      <c r="D47" s="469">
        <f>APB!D47</f>
        <v>0</v>
      </c>
      <c r="E47" s="469">
        <f>APB!E47</f>
        <v>0</v>
      </c>
      <c r="F47" s="469">
        <f>APB!F47</f>
        <v>0</v>
      </c>
      <c r="G47" s="469">
        <f>APB!G47</f>
        <v>0</v>
      </c>
      <c r="H47" s="469">
        <f>APB!H47</f>
        <v>0</v>
      </c>
      <c r="I47" s="469">
        <f>APB!I47</f>
        <v>0</v>
      </c>
      <c r="J47" s="469" t="e">
        <f>(I47/F47)</f>
        <v>#DIV/0!</v>
      </c>
      <c r="K47" s="469" t="e">
        <f t="shared" si="6"/>
        <v>#DIV/0!</v>
      </c>
    </row>
    <row r="48" spans="1:11" s="15" customFormat="1" ht="14.25" x14ac:dyDescent="0.2">
      <c r="A48" s="466">
        <v>39</v>
      </c>
      <c r="B48" s="467" t="s">
        <v>55</v>
      </c>
      <c r="C48" s="469">
        <f>FINO!C47</f>
        <v>0</v>
      </c>
      <c r="D48" s="469">
        <f>FINO!D47</f>
        <v>0</v>
      </c>
      <c r="E48" s="469">
        <f>FINO!E47</f>
        <v>0</v>
      </c>
      <c r="F48" s="469">
        <f>FINO!F47</f>
        <v>0</v>
      </c>
      <c r="G48" s="469">
        <f>FINO!G47</f>
        <v>0</v>
      </c>
      <c r="H48" s="469">
        <f>FINO!H47</f>
        <v>0</v>
      </c>
      <c r="I48" s="469">
        <f>FINO!I47</f>
        <v>0</v>
      </c>
      <c r="J48" s="469" t="e">
        <f>(I48/F48)</f>
        <v>#DIV/0!</v>
      </c>
      <c r="K48" s="469" t="e">
        <f t="shared" si="6"/>
        <v>#DIV/0!</v>
      </c>
    </row>
    <row r="49" spans="1:11" s="15" customFormat="1" ht="14.25" x14ac:dyDescent="0.2">
      <c r="A49" s="466">
        <v>40</v>
      </c>
      <c r="B49" s="467" t="s">
        <v>56</v>
      </c>
      <c r="C49" s="469">
        <f>'Indian Post'!C47</f>
        <v>0</v>
      </c>
      <c r="D49" s="469">
        <f>'Indian Post'!D47</f>
        <v>12</v>
      </c>
      <c r="E49" s="469">
        <f>'Indian Post'!E47</f>
        <v>28</v>
      </c>
      <c r="F49" s="469">
        <f>'Indian Post'!F47</f>
        <v>40</v>
      </c>
      <c r="G49" s="469">
        <f>'Indian Post'!G47</f>
        <v>40596.949999999997</v>
      </c>
      <c r="H49" s="469">
        <f>'Indian Post'!H47</f>
        <v>0</v>
      </c>
      <c r="I49" s="469">
        <f>'Indian Post'!I47</f>
        <v>40596.949999999997</v>
      </c>
      <c r="J49" s="469">
        <f>(I49/F49)</f>
        <v>1014.9237499999999</v>
      </c>
      <c r="K49" s="469">
        <f t="shared" si="6"/>
        <v>0</v>
      </c>
    </row>
    <row r="50" spans="1:11" s="16" customFormat="1" ht="16.5" x14ac:dyDescent="0.25">
      <c r="A50" s="522" t="s">
        <v>57</v>
      </c>
      <c r="B50" s="523"/>
      <c r="C50" s="470">
        <f t="shared" ref="C50:I50" si="10">SUM(C47:C49)</f>
        <v>0</v>
      </c>
      <c r="D50" s="470">
        <f t="shared" si="10"/>
        <v>12</v>
      </c>
      <c r="E50" s="470">
        <f t="shared" si="10"/>
        <v>28</v>
      </c>
      <c r="F50" s="470">
        <f t="shared" si="10"/>
        <v>40</v>
      </c>
      <c r="G50" s="470">
        <f t="shared" si="10"/>
        <v>40596.949999999997</v>
      </c>
      <c r="H50" s="470">
        <f t="shared" si="10"/>
        <v>0</v>
      </c>
      <c r="I50" s="470">
        <f t="shared" si="10"/>
        <v>40596.949999999997</v>
      </c>
      <c r="J50" s="470">
        <f t="shared" ref="J50" si="11">(I50/F50)</f>
        <v>1014.9237499999999</v>
      </c>
      <c r="K50" s="470">
        <f t="shared" si="6"/>
        <v>0</v>
      </c>
    </row>
    <row r="51" spans="1:11" s="15" customFormat="1" ht="14.25" x14ac:dyDescent="0.2">
      <c r="A51" s="466">
        <v>41</v>
      </c>
      <c r="B51" s="467" t="s">
        <v>58</v>
      </c>
      <c r="C51" s="469">
        <f>'Maharashtra GB'!C47</f>
        <v>251</v>
      </c>
      <c r="D51" s="469">
        <f>'Maharashtra GB'!D47</f>
        <v>127</v>
      </c>
      <c r="E51" s="469">
        <f>'Maharashtra GB'!E47</f>
        <v>37</v>
      </c>
      <c r="F51" s="469">
        <f>'Maharashtra GB'!F47</f>
        <v>415</v>
      </c>
      <c r="G51" s="469">
        <f>'Maharashtra GB'!G47</f>
        <v>1467775.0800000003</v>
      </c>
      <c r="H51" s="469">
        <f>'Maharashtra GB'!H47</f>
        <v>837953.12000000023</v>
      </c>
      <c r="I51" s="469">
        <f>'Maharashtra GB'!I47</f>
        <v>2305728.1999999997</v>
      </c>
      <c r="J51" s="469">
        <f>(I51/F51)</f>
        <v>5555.9715662650597</v>
      </c>
      <c r="K51" s="469">
        <f t="shared" si="6"/>
        <v>57.090022266899375</v>
      </c>
    </row>
    <row r="52" spans="1:11" s="15" customFormat="1" ht="14.25" x14ac:dyDescent="0.2">
      <c r="A52" s="466">
        <v>42</v>
      </c>
      <c r="B52" s="467" t="s">
        <v>59</v>
      </c>
      <c r="C52" s="469">
        <f>'Vidharbha Konkan GB'!C47</f>
        <v>192</v>
      </c>
      <c r="D52" s="469">
        <f>'Vidharbha Konkan GB'!D47</f>
        <v>92</v>
      </c>
      <c r="E52" s="469">
        <f>'Vidharbha Konkan GB'!E47</f>
        <v>38</v>
      </c>
      <c r="F52" s="469">
        <f>'Vidharbha Konkan GB'!F47</f>
        <v>322</v>
      </c>
      <c r="G52" s="469">
        <f>'Vidharbha Konkan GB'!G47</f>
        <v>551029.56000000006</v>
      </c>
      <c r="H52" s="469">
        <f>'Vidharbha Konkan GB'!H47</f>
        <v>331975.5</v>
      </c>
      <c r="I52" s="469">
        <f>'Vidharbha Konkan GB'!I47</f>
        <v>883005.05999999982</v>
      </c>
      <c r="J52" s="469">
        <f>(I52/F52)</f>
        <v>2742.2517391304341</v>
      </c>
      <c r="K52" s="469">
        <f t="shared" si="6"/>
        <v>60.246404929710117</v>
      </c>
    </row>
    <row r="53" spans="1:11" s="16" customFormat="1" ht="16.5" x14ac:dyDescent="0.25">
      <c r="A53" s="522" t="s">
        <v>60</v>
      </c>
      <c r="B53" s="523"/>
      <c r="C53" s="470">
        <f t="shared" ref="C53:I53" si="12">SUM(C51:C52)</f>
        <v>443</v>
      </c>
      <c r="D53" s="470">
        <f t="shared" si="12"/>
        <v>219</v>
      </c>
      <c r="E53" s="470">
        <f t="shared" si="12"/>
        <v>75</v>
      </c>
      <c r="F53" s="470">
        <f t="shared" si="12"/>
        <v>737</v>
      </c>
      <c r="G53" s="470">
        <f t="shared" si="12"/>
        <v>2018804.6400000004</v>
      </c>
      <c r="H53" s="470">
        <f t="shared" si="12"/>
        <v>1169928.6200000001</v>
      </c>
      <c r="I53" s="470">
        <f t="shared" si="12"/>
        <v>3188733.26</v>
      </c>
      <c r="J53" s="470">
        <f t="shared" ref="J53:J54" si="13">(I53/F53)</f>
        <v>4326.6394301221162</v>
      </c>
      <c r="K53" s="470">
        <f t="shared" si="6"/>
        <v>57.951551963938421</v>
      </c>
    </row>
    <row r="54" spans="1:11" s="16" customFormat="1" ht="16.5" x14ac:dyDescent="0.25">
      <c r="A54" s="518" t="s">
        <v>202</v>
      </c>
      <c r="B54" s="519"/>
      <c r="C54" s="470">
        <f>C18+C35+C44+C46+C50+C53</f>
        <v>3228</v>
      </c>
      <c r="D54" s="470">
        <f t="shared" ref="D54:I54" si="14">D18+D35+D44+D46+D50+D53</f>
        <v>3151</v>
      </c>
      <c r="E54" s="470">
        <f t="shared" si="14"/>
        <v>6597</v>
      </c>
      <c r="F54" s="470">
        <f t="shared" si="14"/>
        <v>12976</v>
      </c>
      <c r="G54" s="470">
        <f t="shared" si="14"/>
        <v>303773488.44999999</v>
      </c>
      <c r="H54" s="470">
        <f t="shared" si="14"/>
        <v>268622774.07000005</v>
      </c>
      <c r="I54" s="470">
        <f t="shared" si="14"/>
        <v>572396262.51999998</v>
      </c>
      <c r="J54" s="470">
        <f t="shared" si="13"/>
        <v>44111.919121454994</v>
      </c>
      <c r="K54" s="470">
        <f t="shared" si="6"/>
        <v>88.428643144812952</v>
      </c>
    </row>
    <row r="55" spans="1:11" s="16" customFormat="1" ht="16.5" x14ac:dyDescent="0.25">
      <c r="A55" s="518"/>
      <c r="B55" s="519"/>
      <c r="C55" s="470"/>
      <c r="D55" s="470"/>
      <c r="E55" s="470"/>
      <c r="F55" s="470"/>
      <c r="G55" s="470"/>
      <c r="H55" s="470"/>
      <c r="I55" s="470"/>
      <c r="J55" s="470"/>
      <c r="K55" s="470"/>
    </row>
    <row r="56" spans="1:11" s="15" customFormat="1" ht="14.25" x14ac:dyDescent="0.2">
      <c r="A56" s="466">
        <v>43</v>
      </c>
      <c r="B56" s="467" t="s">
        <v>61</v>
      </c>
      <c r="C56" s="469">
        <f>M.S.Coop!C47</f>
        <v>2502</v>
      </c>
      <c r="D56" s="469">
        <f>M.S.Coop!D47</f>
        <v>592</v>
      </c>
      <c r="E56" s="469">
        <f>M.S.Coop!E47</f>
        <v>479</v>
      </c>
      <c r="F56" s="469">
        <f>M.S.Coop!F47</f>
        <v>3573</v>
      </c>
      <c r="G56" s="469">
        <f>M.S.Coop!G47</f>
        <v>9715367.8899999987</v>
      </c>
      <c r="H56" s="469">
        <f>M.S.Coop!H47</f>
        <v>5905011.2500000009</v>
      </c>
      <c r="I56" s="469">
        <f>M.S.Coop!I47</f>
        <v>15620379.139999999</v>
      </c>
      <c r="J56" s="469">
        <f>(I56/F56)</f>
        <v>4371.7825748670584</v>
      </c>
      <c r="K56" s="469">
        <f t="shared" si="6"/>
        <v>60.780109583683526</v>
      </c>
    </row>
    <row r="57" spans="1:11" s="14" customFormat="1" ht="15.75" x14ac:dyDescent="0.25">
      <c r="A57" s="522" t="s">
        <v>62</v>
      </c>
      <c r="B57" s="523"/>
      <c r="C57" s="470">
        <f t="shared" ref="C57:I57" si="15">SUM(C56:C56)</f>
        <v>2502</v>
      </c>
      <c r="D57" s="470">
        <f t="shared" si="15"/>
        <v>592</v>
      </c>
      <c r="E57" s="470">
        <f t="shared" si="15"/>
        <v>479</v>
      </c>
      <c r="F57" s="470">
        <f t="shared" si="15"/>
        <v>3573</v>
      </c>
      <c r="G57" s="470">
        <f t="shared" si="15"/>
        <v>9715367.8899999987</v>
      </c>
      <c r="H57" s="470">
        <f t="shared" si="15"/>
        <v>5905011.2500000009</v>
      </c>
      <c r="I57" s="470">
        <f t="shared" si="15"/>
        <v>15620379.139999999</v>
      </c>
      <c r="J57" s="470">
        <f t="shared" ref="J57:J58" si="16">(I57/F57)</f>
        <v>4371.7825748670584</v>
      </c>
      <c r="K57" s="470">
        <f t="shared" si="6"/>
        <v>60.780109583683526</v>
      </c>
    </row>
    <row r="58" spans="1:11" s="14" customFormat="1" ht="15.75" x14ac:dyDescent="0.25">
      <c r="A58" s="520" t="s">
        <v>63</v>
      </c>
      <c r="B58" s="521"/>
      <c r="C58" s="471">
        <f>C54+C57</f>
        <v>5730</v>
      </c>
      <c r="D58" s="471">
        <f t="shared" ref="D58:I58" si="17">D54+D57</f>
        <v>3743</v>
      </c>
      <c r="E58" s="471">
        <f t="shared" si="17"/>
        <v>7076</v>
      </c>
      <c r="F58" s="471">
        <f t="shared" si="17"/>
        <v>16549</v>
      </c>
      <c r="G58" s="471">
        <f t="shared" si="17"/>
        <v>313488856.33999997</v>
      </c>
      <c r="H58" s="471">
        <f t="shared" si="17"/>
        <v>274527785.32000005</v>
      </c>
      <c r="I58" s="471">
        <f t="shared" si="17"/>
        <v>588016641.65999997</v>
      </c>
      <c r="J58" s="471">
        <f t="shared" si="16"/>
        <v>35531.853384494527</v>
      </c>
      <c r="K58" s="471">
        <f t="shared" si="6"/>
        <v>87.571784377003823</v>
      </c>
    </row>
  </sheetData>
  <mergeCells count="14">
    <mergeCell ref="A1:K1"/>
    <mergeCell ref="A2:K2"/>
    <mergeCell ref="A3:K3"/>
    <mergeCell ref="A18:B18"/>
    <mergeCell ref="A35:B35"/>
    <mergeCell ref="A4:K4"/>
    <mergeCell ref="A54:B54"/>
    <mergeCell ref="A55:B55"/>
    <mergeCell ref="A58:B58"/>
    <mergeCell ref="A44:B44"/>
    <mergeCell ref="A46:B46"/>
    <mergeCell ref="A50:B50"/>
    <mergeCell ref="A53:B53"/>
    <mergeCell ref="A57:B5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124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3" t="s">
        <v>2</v>
      </c>
    </row>
    <row r="10" spans="1:11" ht="30" customHeight="1" x14ac:dyDescent="0.2">
      <c r="A10" s="49" t="s">
        <v>64</v>
      </c>
      <c r="B10" s="49" t="s">
        <v>117</v>
      </c>
      <c r="C10" s="49" t="s">
        <v>118</v>
      </c>
      <c r="D10" s="49" t="s">
        <v>67</v>
      </c>
      <c r="E10" s="49" t="s">
        <v>119</v>
      </c>
      <c r="F10" s="49" t="s">
        <v>69</v>
      </c>
      <c r="G10" s="49" t="s">
        <v>70</v>
      </c>
      <c r="H10" s="49" t="s">
        <v>71</v>
      </c>
      <c r="I10" s="49" t="s">
        <v>72</v>
      </c>
      <c r="J10" s="49" t="s">
        <v>73</v>
      </c>
      <c r="K10" s="49" t="s">
        <v>74</v>
      </c>
    </row>
    <row r="11" spans="1:11" s="48" customFormat="1" ht="14.25" x14ac:dyDescent="0.2">
      <c r="A11" s="51">
        <v>1</v>
      </c>
      <c r="B11" s="52" t="s">
        <v>75</v>
      </c>
      <c r="C11" s="475">
        <v>44</v>
      </c>
      <c r="D11" s="475">
        <v>19</v>
      </c>
      <c r="E11" s="475">
        <v>2</v>
      </c>
      <c r="F11" s="475">
        <f t="shared" ref="F11:F46" si="0">(C11+D11+E11)</f>
        <v>65</v>
      </c>
      <c r="G11" s="475">
        <v>286059.90999999997</v>
      </c>
      <c r="H11" s="475">
        <v>130261.74</v>
      </c>
      <c r="I11" s="475">
        <f t="shared" ref="I11:I46" si="1">(G11+H11)</f>
        <v>416321.64999999997</v>
      </c>
      <c r="J11" s="475">
        <f t="shared" ref="J11:J47" si="2">(I11/F11)</f>
        <v>6404.9484615384608</v>
      </c>
      <c r="K11" s="475">
        <f t="shared" ref="K11:K47" si="3">(H11/G11)*100</f>
        <v>45.536524149783872</v>
      </c>
    </row>
    <row r="12" spans="1:11" s="48" customFormat="1" ht="14.25" x14ac:dyDescent="0.2">
      <c r="A12" s="51">
        <v>2</v>
      </c>
      <c r="B12" s="52" t="s">
        <v>76</v>
      </c>
      <c r="C12" s="475">
        <v>10</v>
      </c>
      <c r="D12" s="475">
        <v>6</v>
      </c>
      <c r="E12" s="475">
        <v>7</v>
      </c>
      <c r="F12" s="475">
        <f t="shared" si="0"/>
        <v>23</v>
      </c>
      <c r="G12" s="475">
        <v>93392.6</v>
      </c>
      <c r="H12" s="475">
        <v>43283.58</v>
      </c>
      <c r="I12" s="475">
        <f t="shared" si="1"/>
        <v>136676.18</v>
      </c>
      <c r="J12" s="475">
        <f t="shared" si="2"/>
        <v>5942.4426086956519</v>
      </c>
      <c r="K12" s="475">
        <f t="shared" si="3"/>
        <v>46.345834680692043</v>
      </c>
    </row>
    <row r="13" spans="1:11" s="48" customFormat="1" ht="14.25" x14ac:dyDescent="0.2">
      <c r="A13" s="51">
        <v>3</v>
      </c>
      <c r="B13" s="52" t="s">
        <v>77</v>
      </c>
      <c r="C13" s="475">
        <v>25</v>
      </c>
      <c r="D13" s="475">
        <v>11</v>
      </c>
      <c r="E13" s="475">
        <v>9</v>
      </c>
      <c r="F13" s="475">
        <f t="shared" si="0"/>
        <v>45</v>
      </c>
      <c r="G13" s="475">
        <v>204861.81</v>
      </c>
      <c r="H13" s="475">
        <v>76582.77</v>
      </c>
      <c r="I13" s="475">
        <f t="shared" si="1"/>
        <v>281444.58</v>
      </c>
      <c r="J13" s="475">
        <f t="shared" si="2"/>
        <v>6254.3240000000005</v>
      </c>
      <c r="K13" s="475">
        <f t="shared" si="3"/>
        <v>37.382648332551589</v>
      </c>
    </row>
    <row r="14" spans="1:11" s="48" customFormat="1" ht="14.25" x14ac:dyDescent="0.2">
      <c r="A14" s="51">
        <v>4</v>
      </c>
      <c r="B14" s="52" t="s">
        <v>78</v>
      </c>
      <c r="C14" s="475">
        <v>6</v>
      </c>
      <c r="D14" s="475">
        <v>3</v>
      </c>
      <c r="E14" s="475">
        <v>5</v>
      </c>
      <c r="F14" s="475">
        <f t="shared" si="0"/>
        <v>14</v>
      </c>
      <c r="G14" s="475">
        <v>101383.73</v>
      </c>
      <c r="H14" s="475">
        <v>57052.66</v>
      </c>
      <c r="I14" s="475">
        <f t="shared" si="1"/>
        <v>158436.39000000001</v>
      </c>
      <c r="J14" s="475">
        <f t="shared" si="2"/>
        <v>11316.885</v>
      </c>
      <c r="K14" s="475">
        <f t="shared" si="3"/>
        <v>56.273980055774246</v>
      </c>
    </row>
    <row r="15" spans="1:11" s="48" customFormat="1" ht="14.25" x14ac:dyDescent="0.2">
      <c r="A15" s="51">
        <v>5</v>
      </c>
      <c r="B15" s="52" t="s">
        <v>79</v>
      </c>
      <c r="C15" s="475">
        <v>3</v>
      </c>
      <c r="D15" s="475">
        <v>0</v>
      </c>
      <c r="E15" s="475">
        <v>1</v>
      </c>
      <c r="F15" s="475">
        <f t="shared" si="0"/>
        <v>4</v>
      </c>
      <c r="G15" s="475">
        <v>13516.23</v>
      </c>
      <c r="H15" s="475">
        <v>11611.9</v>
      </c>
      <c r="I15" s="475">
        <f t="shared" si="1"/>
        <v>25128.129999999997</v>
      </c>
      <c r="J15" s="475">
        <f t="shared" si="2"/>
        <v>6282.0324999999993</v>
      </c>
      <c r="K15" s="475">
        <f t="shared" si="3"/>
        <v>85.910790212951397</v>
      </c>
    </row>
    <row r="16" spans="1:11" s="48" customFormat="1" ht="14.25" x14ac:dyDescent="0.2">
      <c r="A16" s="51">
        <v>6</v>
      </c>
      <c r="B16" s="52" t="s">
        <v>80</v>
      </c>
      <c r="C16" s="475">
        <v>2</v>
      </c>
      <c r="D16" s="475">
        <v>4</v>
      </c>
      <c r="E16" s="475">
        <v>0</v>
      </c>
      <c r="F16" s="475">
        <f t="shared" si="0"/>
        <v>6</v>
      </c>
      <c r="G16" s="475">
        <v>37770.720000000001</v>
      </c>
      <c r="H16" s="475">
        <v>6960.75</v>
      </c>
      <c r="I16" s="475">
        <f t="shared" si="1"/>
        <v>44731.47</v>
      </c>
      <c r="J16" s="475">
        <f t="shared" si="2"/>
        <v>7455.2449999999999</v>
      </c>
      <c r="K16" s="475">
        <f t="shared" si="3"/>
        <v>18.428957668797416</v>
      </c>
    </row>
    <row r="17" spans="1:11" s="48" customFormat="1" ht="14.25" x14ac:dyDescent="0.2">
      <c r="A17" s="51">
        <v>7</v>
      </c>
      <c r="B17" s="52" t="s">
        <v>81</v>
      </c>
      <c r="C17" s="475">
        <v>12</v>
      </c>
      <c r="D17" s="475">
        <v>10</v>
      </c>
      <c r="E17" s="475">
        <v>0</v>
      </c>
      <c r="F17" s="475">
        <f t="shared" si="0"/>
        <v>22</v>
      </c>
      <c r="G17" s="475">
        <v>106197.06</v>
      </c>
      <c r="H17" s="475">
        <v>59660.2</v>
      </c>
      <c r="I17" s="475">
        <f t="shared" si="1"/>
        <v>165857.26</v>
      </c>
      <c r="J17" s="475">
        <f t="shared" si="2"/>
        <v>7538.9663636363639</v>
      </c>
      <c r="K17" s="475">
        <f t="shared" si="3"/>
        <v>56.178768037457907</v>
      </c>
    </row>
    <row r="18" spans="1:11" s="48" customFormat="1" ht="14.25" x14ac:dyDescent="0.2">
      <c r="A18" s="51">
        <v>8</v>
      </c>
      <c r="B18" s="52" t="s">
        <v>82</v>
      </c>
      <c r="C18" s="475">
        <v>0</v>
      </c>
      <c r="D18" s="475">
        <v>2</v>
      </c>
      <c r="E18" s="475">
        <v>1</v>
      </c>
      <c r="F18" s="475">
        <f t="shared" si="0"/>
        <v>3</v>
      </c>
      <c r="G18" s="475">
        <v>21778.07</v>
      </c>
      <c r="H18" s="475">
        <v>2489.23</v>
      </c>
      <c r="I18" s="475">
        <f t="shared" si="1"/>
        <v>24267.3</v>
      </c>
      <c r="J18" s="475">
        <f t="shared" si="2"/>
        <v>8089.0999999999995</v>
      </c>
      <c r="K18" s="475">
        <f t="shared" si="3"/>
        <v>11.429984383372815</v>
      </c>
    </row>
    <row r="19" spans="1:11" s="48" customFormat="1" ht="14.25" x14ac:dyDescent="0.2">
      <c r="A19" s="51">
        <v>9</v>
      </c>
      <c r="B19" s="52" t="s">
        <v>83</v>
      </c>
      <c r="C19" s="475">
        <v>14</v>
      </c>
      <c r="D19" s="475">
        <v>7</v>
      </c>
      <c r="E19" s="475">
        <v>2</v>
      </c>
      <c r="F19" s="475">
        <f t="shared" si="0"/>
        <v>23</v>
      </c>
      <c r="G19" s="475">
        <v>110804.2</v>
      </c>
      <c r="H19" s="475">
        <v>48123.15</v>
      </c>
      <c r="I19" s="475">
        <f t="shared" si="1"/>
        <v>158927.35</v>
      </c>
      <c r="J19" s="475">
        <f t="shared" si="2"/>
        <v>6909.8847826086958</v>
      </c>
      <c r="K19" s="475">
        <f t="shared" si="3"/>
        <v>43.430799554529528</v>
      </c>
    </row>
    <row r="20" spans="1:11" s="48" customFormat="1" ht="14.25" x14ac:dyDescent="0.2">
      <c r="A20" s="51">
        <v>10</v>
      </c>
      <c r="B20" s="52" t="s">
        <v>84</v>
      </c>
      <c r="C20" s="475">
        <v>0</v>
      </c>
      <c r="D20" s="475">
        <v>1</v>
      </c>
      <c r="E20" s="475">
        <v>0</v>
      </c>
      <c r="F20" s="475">
        <f t="shared" si="0"/>
        <v>1</v>
      </c>
      <c r="G20" s="475">
        <v>6270.13</v>
      </c>
      <c r="H20" s="475">
        <v>1789.77</v>
      </c>
      <c r="I20" s="475">
        <f t="shared" si="1"/>
        <v>8059.9</v>
      </c>
      <c r="J20" s="475">
        <f t="shared" si="2"/>
        <v>8059.9</v>
      </c>
      <c r="K20" s="475">
        <f t="shared" si="3"/>
        <v>28.544384247216563</v>
      </c>
    </row>
    <row r="21" spans="1:11" s="48" customFormat="1" ht="14.25" x14ac:dyDescent="0.2">
      <c r="A21" s="51">
        <v>11</v>
      </c>
      <c r="B21" s="52" t="s">
        <v>85</v>
      </c>
      <c r="C21" s="475">
        <v>0</v>
      </c>
      <c r="D21" s="475">
        <v>1</v>
      </c>
      <c r="E21" s="475">
        <v>1</v>
      </c>
      <c r="F21" s="475">
        <f t="shared" si="0"/>
        <v>2</v>
      </c>
      <c r="G21" s="475">
        <v>15016.94</v>
      </c>
      <c r="H21" s="475">
        <v>3200.35</v>
      </c>
      <c r="I21" s="475">
        <f t="shared" si="1"/>
        <v>18217.29</v>
      </c>
      <c r="J21" s="475">
        <f t="shared" si="2"/>
        <v>9108.6450000000004</v>
      </c>
      <c r="K21" s="475">
        <f t="shared" si="3"/>
        <v>21.311598767791573</v>
      </c>
    </row>
    <row r="22" spans="1:11" s="48" customFormat="1" ht="14.25" x14ac:dyDescent="0.2">
      <c r="A22" s="51">
        <v>12</v>
      </c>
      <c r="B22" s="52" t="s">
        <v>86</v>
      </c>
      <c r="C22" s="475">
        <v>0</v>
      </c>
      <c r="D22" s="475">
        <v>1</v>
      </c>
      <c r="E22" s="475">
        <v>0</v>
      </c>
      <c r="F22" s="475">
        <f t="shared" si="0"/>
        <v>1</v>
      </c>
      <c r="G22" s="475">
        <v>3360.34</v>
      </c>
      <c r="H22" s="475">
        <v>2082.09</v>
      </c>
      <c r="I22" s="475">
        <f t="shared" si="1"/>
        <v>5442.43</v>
      </c>
      <c r="J22" s="475">
        <f t="shared" si="2"/>
        <v>5442.43</v>
      </c>
      <c r="K22" s="475">
        <f t="shared" si="3"/>
        <v>61.960694453537442</v>
      </c>
    </row>
    <row r="23" spans="1:11" s="48" customFormat="1" ht="14.25" x14ac:dyDescent="0.2">
      <c r="A23" s="51">
        <v>13</v>
      </c>
      <c r="B23" s="52" t="s">
        <v>87</v>
      </c>
      <c r="C23" s="475">
        <v>23</v>
      </c>
      <c r="D23" s="475">
        <v>18</v>
      </c>
      <c r="E23" s="475">
        <v>3</v>
      </c>
      <c r="F23" s="475">
        <f t="shared" si="0"/>
        <v>44</v>
      </c>
      <c r="G23" s="475">
        <v>209109.11</v>
      </c>
      <c r="H23" s="475">
        <v>75303.87</v>
      </c>
      <c r="I23" s="475">
        <f t="shared" si="1"/>
        <v>284412.98</v>
      </c>
      <c r="J23" s="475">
        <f t="shared" si="2"/>
        <v>6463.9313636363631</v>
      </c>
      <c r="K23" s="475">
        <f t="shared" si="3"/>
        <v>36.011759602439128</v>
      </c>
    </row>
    <row r="24" spans="1:11" s="48" customFormat="1" ht="14.25" x14ac:dyDescent="0.2">
      <c r="A24" s="51">
        <v>14</v>
      </c>
      <c r="B24" s="52" t="s">
        <v>88</v>
      </c>
      <c r="C24" s="475">
        <v>0</v>
      </c>
      <c r="D24" s="475">
        <v>0</v>
      </c>
      <c r="E24" s="475">
        <v>2</v>
      </c>
      <c r="F24" s="475">
        <f t="shared" si="0"/>
        <v>2</v>
      </c>
      <c r="G24" s="475">
        <v>13879.4</v>
      </c>
      <c r="H24" s="475">
        <v>8146.58</v>
      </c>
      <c r="I24" s="475">
        <f t="shared" si="1"/>
        <v>22025.98</v>
      </c>
      <c r="J24" s="475">
        <f t="shared" si="2"/>
        <v>11012.99</v>
      </c>
      <c r="K24" s="475">
        <f t="shared" si="3"/>
        <v>58.695476749715404</v>
      </c>
    </row>
    <row r="25" spans="1:11" s="48" customFormat="1" ht="14.25" x14ac:dyDescent="0.2">
      <c r="A25" s="51">
        <v>15</v>
      </c>
      <c r="B25" s="52" t="s">
        <v>89</v>
      </c>
      <c r="C25" s="475">
        <v>1</v>
      </c>
      <c r="D25" s="475">
        <v>2</v>
      </c>
      <c r="E25" s="475">
        <v>3</v>
      </c>
      <c r="F25" s="475">
        <f t="shared" si="0"/>
        <v>6</v>
      </c>
      <c r="G25" s="475">
        <v>29363.27</v>
      </c>
      <c r="H25" s="475">
        <v>10915.59</v>
      </c>
      <c r="I25" s="475">
        <f t="shared" si="1"/>
        <v>40278.86</v>
      </c>
      <c r="J25" s="475">
        <f t="shared" si="2"/>
        <v>6713.1433333333334</v>
      </c>
      <c r="K25" s="475">
        <f t="shared" si="3"/>
        <v>37.174299728878971</v>
      </c>
    </row>
    <row r="26" spans="1:11" s="48" customFormat="1" ht="14.25" x14ac:dyDescent="0.2">
      <c r="A26" s="51">
        <v>16</v>
      </c>
      <c r="B26" s="52" t="s">
        <v>90</v>
      </c>
      <c r="C26" s="475">
        <v>1</v>
      </c>
      <c r="D26" s="475">
        <v>2</v>
      </c>
      <c r="E26" s="475">
        <v>2</v>
      </c>
      <c r="F26" s="475">
        <f t="shared" si="0"/>
        <v>5</v>
      </c>
      <c r="G26" s="475">
        <v>29050.94</v>
      </c>
      <c r="H26" s="475">
        <v>30214.83</v>
      </c>
      <c r="I26" s="475">
        <f t="shared" si="1"/>
        <v>59265.770000000004</v>
      </c>
      <c r="J26" s="475">
        <f t="shared" si="2"/>
        <v>11853.154</v>
      </c>
      <c r="K26" s="475">
        <f t="shared" si="3"/>
        <v>104.00637638575552</v>
      </c>
    </row>
    <row r="27" spans="1:11" s="48" customFormat="1" ht="14.25" x14ac:dyDescent="0.2">
      <c r="A27" s="51">
        <v>17</v>
      </c>
      <c r="B27" s="52" t="s">
        <v>91</v>
      </c>
      <c r="C27" s="475">
        <v>0</v>
      </c>
      <c r="D27" s="475">
        <v>0</v>
      </c>
      <c r="E27" s="475">
        <v>44</v>
      </c>
      <c r="F27" s="475">
        <f t="shared" si="0"/>
        <v>44</v>
      </c>
      <c r="G27" s="475">
        <v>1440811.68</v>
      </c>
      <c r="H27" s="475">
        <v>4402409.82</v>
      </c>
      <c r="I27" s="475">
        <f t="shared" si="1"/>
        <v>5843221.5</v>
      </c>
      <c r="J27" s="475">
        <f t="shared" si="2"/>
        <v>132800.48863636365</v>
      </c>
      <c r="K27" s="475">
        <f t="shared" si="3"/>
        <v>305.55067543594595</v>
      </c>
    </row>
    <row r="28" spans="1:11" s="48" customFormat="1" ht="14.25" x14ac:dyDescent="0.2">
      <c r="A28" s="51">
        <v>18</v>
      </c>
      <c r="B28" s="52" t="s">
        <v>92</v>
      </c>
      <c r="C28" s="475">
        <v>0</v>
      </c>
      <c r="D28" s="475">
        <v>0</v>
      </c>
      <c r="E28" s="475">
        <v>33</v>
      </c>
      <c r="F28" s="475">
        <f t="shared" si="0"/>
        <v>33</v>
      </c>
      <c r="G28" s="475">
        <v>906822.93</v>
      </c>
      <c r="H28" s="475">
        <v>786954.39</v>
      </c>
      <c r="I28" s="475">
        <f t="shared" si="1"/>
        <v>1693777.32</v>
      </c>
      <c r="J28" s="475">
        <f t="shared" si="2"/>
        <v>51326.585454545457</v>
      </c>
      <c r="K28" s="475">
        <f t="shared" si="3"/>
        <v>86.781483348684176</v>
      </c>
    </row>
    <row r="29" spans="1:11" s="48" customFormat="1" ht="14.25" x14ac:dyDescent="0.2">
      <c r="A29" s="51">
        <v>19</v>
      </c>
      <c r="B29" s="52" t="s">
        <v>93</v>
      </c>
      <c r="C29" s="475">
        <v>5</v>
      </c>
      <c r="D29" s="475">
        <v>8</v>
      </c>
      <c r="E29" s="475">
        <v>17</v>
      </c>
      <c r="F29" s="475">
        <f t="shared" si="0"/>
        <v>30</v>
      </c>
      <c r="G29" s="475">
        <v>278157.33</v>
      </c>
      <c r="H29" s="475">
        <v>61302.45</v>
      </c>
      <c r="I29" s="475">
        <f t="shared" si="1"/>
        <v>339459.78</v>
      </c>
      <c r="J29" s="475">
        <f t="shared" si="2"/>
        <v>11315.326000000001</v>
      </c>
      <c r="K29" s="475">
        <f t="shared" si="3"/>
        <v>22.038768491198844</v>
      </c>
    </row>
    <row r="30" spans="1:11" s="48" customFormat="1" ht="14.25" x14ac:dyDescent="0.2">
      <c r="A30" s="51">
        <v>20</v>
      </c>
      <c r="B30" s="52" t="s">
        <v>94</v>
      </c>
      <c r="C30" s="475">
        <v>1</v>
      </c>
      <c r="D30" s="475">
        <v>1</v>
      </c>
      <c r="E30" s="475">
        <v>2</v>
      </c>
      <c r="F30" s="475">
        <f t="shared" si="0"/>
        <v>4</v>
      </c>
      <c r="G30" s="475">
        <v>18410.919999999998</v>
      </c>
      <c r="H30" s="475">
        <v>9827.08</v>
      </c>
      <c r="I30" s="475">
        <f t="shared" si="1"/>
        <v>28238</v>
      </c>
      <c r="J30" s="475">
        <f t="shared" si="2"/>
        <v>7059.5</v>
      </c>
      <c r="K30" s="475">
        <f t="shared" si="3"/>
        <v>53.376365765534807</v>
      </c>
    </row>
    <row r="31" spans="1:11" s="48" customFormat="1" ht="14.25" x14ac:dyDescent="0.2">
      <c r="A31" s="51">
        <v>21</v>
      </c>
      <c r="B31" s="52" t="s">
        <v>95</v>
      </c>
      <c r="C31" s="475">
        <v>15</v>
      </c>
      <c r="D31" s="475">
        <v>2</v>
      </c>
      <c r="E31" s="475">
        <v>1</v>
      </c>
      <c r="F31" s="475">
        <f t="shared" si="0"/>
        <v>18</v>
      </c>
      <c r="G31" s="475">
        <v>49774.94</v>
      </c>
      <c r="H31" s="475">
        <v>32473.63</v>
      </c>
      <c r="I31" s="475">
        <f t="shared" si="1"/>
        <v>82248.570000000007</v>
      </c>
      <c r="J31" s="475">
        <f t="shared" si="2"/>
        <v>4569.3650000000007</v>
      </c>
      <c r="K31" s="475">
        <f t="shared" si="3"/>
        <v>65.240922440087317</v>
      </c>
    </row>
    <row r="32" spans="1:11" s="48" customFormat="1" ht="14.25" x14ac:dyDescent="0.2">
      <c r="A32" s="51">
        <v>22</v>
      </c>
      <c r="B32" s="52" t="s">
        <v>96</v>
      </c>
      <c r="C32" s="475">
        <v>7</v>
      </c>
      <c r="D32" s="475">
        <v>5</v>
      </c>
      <c r="E32" s="475">
        <v>8</v>
      </c>
      <c r="F32" s="475">
        <f t="shared" si="0"/>
        <v>20</v>
      </c>
      <c r="G32" s="475">
        <v>137298.98000000001</v>
      </c>
      <c r="H32" s="475">
        <v>74991.259999999995</v>
      </c>
      <c r="I32" s="475">
        <f t="shared" si="1"/>
        <v>212290.24</v>
      </c>
      <c r="J32" s="475">
        <f t="shared" si="2"/>
        <v>10614.511999999999</v>
      </c>
      <c r="K32" s="475">
        <f t="shared" si="3"/>
        <v>54.618949099257684</v>
      </c>
    </row>
    <row r="33" spans="1:11" s="48" customFormat="1" ht="14.25" x14ac:dyDescent="0.2">
      <c r="A33" s="51">
        <v>23</v>
      </c>
      <c r="B33" s="52" t="s">
        <v>97</v>
      </c>
      <c r="C33" s="475">
        <v>0</v>
      </c>
      <c r="D33" s="475">
        <v>0</v>
      </c>
      <c r="E33" s="475">
        <v>1</v>
      </c>
      <c r="F33" s="475">
        <f t="shared" si="0"/>
        <v>1</v>
      </c>
      <c r="G33" s="475">
        <v>3688.1</v>
      </c>
      <c r="H33" s="475">
        <v>2494.36</v>
      </c>
      <c r="I33" s="475">
        <f t="shared" si="1"/>
        <v>6182.46</v>
      </c>
      <c r="J33" s="475">
        <f t="shared" si="2"/>
        <v>6182.46</v>
      </c>
      <c r="K33" s="475">
        <f t="shared" si="3"/>
        <v>67.63265638133457</v>
      </c>
    </row>
    <row r="34" spans="1:11" s="48" customFormat="1" ht="14.25" x14ac:dyDescent="0.2">
      <c r="A34" s="462">
        <v>24</v>
      </c>
      <c r="B34" s="52" t="s">
        <v>110</v>
      </c>
      <c r="C34" s="475">
        <v>4</v>
      </c>
      <c r="D34" s="475">
        <v>1</v>
      </c>
      <c r="E34" s="475">
        <v>3</v>
      </c>
      <c r="F34" s="475">
        <f>(C34+D34+E34)</f>
        <v>8</v>
      </c>
      <c r="G34" s="475">
        <v>53358.94</v>
      </c>
      <c r="H34" s="475">
        <v>19083.02</v>
      </c>
      <c r="I34" s="475">
        <f>(G34+H34)</f>
        <v>72441.960000000006</v>
      </c>
      <c r="J34" s="475">
        <f>(I34/F34)</f>
        <v>9055.2450000000008</v>
      </c>
      <c r="K34" s="475">
        <f>(H34/G34)*100</f>
        <v>35.763491553617818</v>
      </c>
    </row>
    <row r="35" spans="1:11" s="48" customFormat="1" ht="14.25" x14ac:dyDescent="0.2">
      <c r="A35" s="462">
        <v>25</v>
      </c>
      <c r="B35" s="52" t="s">
        <v>98</v>
      </c>
      <c r="C35" s="475">
        <v>0</v>
      </c>
      <c r="D35" s="475">
        <v>0</v>
      </c>
      <c r="E35" s="475">
        <v>1</v>
      </c>
      <c r="F35" s="475">
        <f t="shared" si="0"/>
        <v>1</v>
      </c>
      <c r="G35" s="475">
        <v>3333.54</v>
      </c>
      <c r="H35" s="475">
        <v>3348.31</v>
      </c>
      <c r="I35" s="475">
        <f t="shared" si="1"/>
        <v>6681.85</v>
      </c>
      <c r="J35" s="475">
        <f t="shared" si="2"/>
        <v>6681.85</v>
      </c>
      <c r="K35" s="475">
        <f t="shared" si="3"/>
        <v>100.44307252950317</v>
      </c>
    </row>
    <row r="36" spans="1:11" s="48" customFormat="1" ht="14.25" x14ac:dyDescent="0.2">
      <c r="A36" s="462">
        <v>26</v>
      </c>
      <c r="B36" s="52" t="s">
        <v>99</v>
      </c>
      <c r="C36" s="475">
        <v>8</v>
      </c>
      <c r="D36" s="475">
        <v>9</v>
      </c>
      <c r="E36" s="475">
        <v>31</v>
      </c>
      <c r="F36" s="475">
        <f t="shared" si="0"/>
        <v>48</v>
      </c>
      <c r="G36" s="475">
        <v>563903.72</v>
      </c>
      <c r="H36" s="475">
        <v>253551.12</v>
      </c>
      <c r="I36" s="475">
        <f t="shared" si="1"/>
        <v>817454.84</v>
      </c>
      <c r="J36" s="475">
        <f t="shared" si="2"/>
        <v>17030.309166666666</v>
      </c>
      <c r="K36" s="475">
        <f t="shared" si="3"/>
        <v>44.963548032632239</v>
      </c>
    </row>
    <row r="37" spans="1:11" s="48" customFormat="1" ht="14.25" x14ac:dyDescent="0.2">
      <c r="A37" s="462">
        <v>27</v>
      </c>
      <c r="B37" s="52" t="s">
        <v>100</v>
      </c>
      <c r="C37" s="475">
        <v>4</v>
      </c>
      <c r="D37" s="475">
        <v>8</v>
      </c>
      <c r="E37" s="475">
        <v>2</v>
      </c>
      <c r="F37" s="475">
        <f t="shared" si="0"/>
        <v>14</v>
      </c>
      <c r="G37" s="475">
        <v>67225.47</v>
      </c>
      <c r="H37" s="475">
        <v>24358.62</v>
      </c>
      <c r="I37" s="475">
        <f t="shared" si="1"/>
        <v>91584.09</v>
      </c>
      <c r="J37" s="475">
        <f t="shared" si="2"/>
        <v>6541.7207142857142</v>
      </c>
      <c r="K37" s="475">
        <f t="shared" si="3"/>
        <v>36.234213014799302</v>
      </c>
    </row>
    <row r="38" spans="1:11" s="48" customFormat="1" ht="14.25" x14ac:dyDescent="0.2">
      <c r="A38" s="462">
        <v>28</v>
      </c>
      <c r="B38" s="52" t="s">
        <v>101</v>
      </c>
      <c r="C38" s="475">
        <v>5</v>
      </c>
      <c r="D38" s="475">
        <v>4</v>
      </c>
      <c r="E38" s="475">
        <v>0</v>
      </c>
      <c r="F38" s="475">
        <f t="shared" si="0"/>
        <v>9</v>
      </c>
      <c r="G38" s="475">
        <v>36318.47</v>
      </c>
      <c r="H38" s="475">
        <v>16391.71</v>
      </c>
      <c r="I38" s="475">
        <f t="shared" si="1"/>
        <v>52710.18</v>
      </c>
      <c r="J38" s="475">
        <f t="shared" si="2"/>
        <v>5856.6866666666665</v>
      </c>
      <c r="K38" s="475">
        <f t="shared" si="3"/>
        <v>45.133261395647992</v>
      </c>
    </row>
    <row r="39" spans="1:11" s="48" customFormat="1" ht="14.25" x14ac:dyDescent="0.2">
      <c r="A39" s="462">
        <v>29</v>
      </c>
      <c r="B39" s="52" t="s">
        <v>102</v>
      </c>
      <c r="C39" s="475">
        <v>1</v>
      </c>
      <c r="D39" s="475">
        <v>1</v>
      </c>
      <c r="E39" s="475">
        <v>3</v>
      </c>
      <c r="F39" s="475">
        <f t="shared" si="0"/>
        <v>5</v>
      </c>
      <c r="G39" s="475">
        <v>23534.240000000002</v>
      </c>
      <c r="H39" s="475">
        <v>46896.51</v>
      </c>
      <c r="I39" s="475">
        <f t="shared" si="1"/>
        <v>70430.75</v>
      </c>
      <c r="J39" s="475">
        <f t="shared" si="2"/>
        <v>14086.15</v>
      </c>
      <c r="K39" s="475">
        <f t="shared" si="3"/>
        <v>199.26927744426843</v>
      </c>
    </row>
    <row r="40" spans="1:11" s="48" customFormat="1" ht="14.25" x14ac:dyDescent="0.2">
      <c r="A40" s="462">
        <v>30</v>
      </c>
      <c r="B40" s="52" t="s">
        <v>103</v>
      </c>
      <c r="C40" s="475">
        <v>3</v>
      </c>
      <c r="D40" s="475">
        <v>2</v>
      </c>
      <c r="E40" s="475">
        <v>1</v>
      </c>
      <c r="F40" s="475">
        <f t="shared" si="0"/>
        <v>6</v>
      </c>
      <c r="G40" s="475">
        <v>32392.99</v>
      </c>
      <c r="H40" s="475">
        <v>10983.08</v>
      </c>
      <c r="I40" s="475">
        <f t="shared" si="1"/>
        <v>43376.07</v>
      </c>
      <c r="J40" s="475">
        <f t="shared" si="2"/>
        <v>7229.3450000000003</v>
      </c>
      <c r="K40" s="475">
        <f t="shared" si="3"/>
        <v>33.905730838678366</v>
      </c>
    </row>
    <row r="41" spans="1:11" s="48" customFormat="1" ht="14.25" x14ac:dyDescent="0.2">
      <c r="A41" s="462">
        <v>31</v>
      </c>
      <c r="B41" s="52" t="s">
        <v>104</v>
      </c>
      <c r="C41" s="475">
        <v>2</v>
      </c>
      <c r="D41" s="475">
        <v>2</v>
      </c>
      <c r="E41" s="475">
        <v>0</v>
      </c>
      <c r="F41" s="475">
        <f t="shared" si="0"/>
        <v>4</v>
      </c>
      <c r="G41" s="475">
        <v>11398.31</v>
      </c>
      <c r="H41" s="475">
        <v>4702.8999999999996</v>
      </c>
      <c r="I41" s="475">
        <f t="shared" si="1"/>
        <v>16101.21</v>
      </c>
      <c r="J41" s="475">
        <f t="shared" si="2"/>
        <v>4025.3024999999998</v>
      </c>
      <c r="K41" s="475">
        <f t="shared" si="3"/>
        <v>41.259625330421791</v>
      </c>
    </row>
    <row r="42" spans="1:11" s="48" customFormat="1" ht="14.25" x14ac:dyDescent="0.2">
      <c r="A42" s="462">
        <v>32</v>
      </c>
      <c r="B42" s="52" t="s">
        <v>105</v>
      </c>
      <c r="C42" s="475">
        <v>4</v>
      </c>
      <c r="D42" s="475">
        <v>6</v>
      </c>
      <c r="E42" s="475">
        <v>4</v>
      </c>
      <c r="F42" s="475">
        <f t="shared" si="0"/>
        <v>14</v>
      </c>
      <c r="G42" s="475">
        <v>69400</v>
      </c>
      <c r="H42" s="475">
        <v>33965.9</v>
      </c>
      <c r="I42" s="475">
        <f t="shared" si="1"/>
        <v>103365.9</v>
      </c>
      <c r="J42" s="475">
        <f t="shared" si="2"/>
        <v>7383.278571428571</v>
      </c>
      <c r="K42" s="475">
        <f t="shared" si="3"/>
        <v>48.942219020172914</v>
      </c>
    </row>
    <row r="43" spans="1:11" s="48" customFormat="1" ht="14.25" x14ac:dyDescent="0.2">
      <c r="A43" s="462">
        <v>33</v>
      </c>
      <c r="B43" s="52" t="s">
        <v>106</v>
      </c>
      <c r="C43" s="475">
        <v>4</v>
      </c>
      <c r="D43" s="475">
        <v>4</v>
      </c>
      <c r="E43" s="475">
        <v>22</v>
      </c>
      <c r="F43" s="475">
        <f t="shared" si="0"/>
        <v>30</v>
      </c>
      <c r="G43" s="475">
        <v>359986.58</v>
      </c>
      <c r="H43" s="475">
        <v>118449.84</v>
      </c>
      <c r="I43" s="475">
        <f t="shared" si="1"/>
        <v>478436.42000000004</v>
      </c>
      <c r="J43" s="475">
        <f t="shared" si="2"/>
        <v>15947.880666666668</v>
      </c>
      <c r="K43" s="475">
        <f t="shared" si="3"/>
        <v>32.903959919839231</v>
      </c>
    </row>
    <row r="44" spans="1:11" s="48" customFormat="1" ht="14.25" x14ac:dyDescent="0.2">
      <c r="A44" s="462">
        <v>34</v>
      </c>
      <c r="B44" s="52" t="s">
        <v>107</v>
      </c>
      <c r="C44" s="475">
        <v>7</v>
      </c>
      <c r="D44" s="475">
        <v>0</v>
      </c>
      <c r="E44" s="475">
        <v>1</v>
      </c>
      <c r="F44" s="475">
        <f t="shared" si="0"/>
        <v>8</v>
      </c>
      <c r="G44" s="475">
        <v>52239.1</v>
      </c>
      <c r="H44" s="475">
        <v>12168.31</v>
      </c>
      <c r="I44" s="475">
        <f t="shared" si="1"/>
        <v>64407.409999999996</v>
      </c>
      <c r="J44" s="475">
        <f t="shared" si="2"/>
        <v>8050.9262499999995</v>
      </c>
      <c r="K44" s="475">
        <f t="shared" si="3"/>
        <v>23.293490890922701</v>
      </c>
    </row>
    <row r="45" spans="1:11" s="48" customFormat="1" ht="14.25" x14ac:dyDescent="0.2">
      <c r="A45" s="462">
        <v>35</v>
      </c>
      <c r="B45" s="52" t="s">
        <v>108</v>
      </c>
      <c r="C45" s="475">
        <v>7</v>
      </c>
      <c r="D45" s="475">
        <v>4</v>
      </c>
      <c r="E45" s="475">
        <v>0</v>
      </c>
      <c r="F45" s="475">
        <f t="shared" si="0"/>
        <v>11</v>
      </c>
      <c r="G45" s="475">
        <v>39749.949999999997</v>
      </c>
      <c r="H45" s="475">
        <v>18964.38</v>
      </c>
      <c r="I45" s="475">
        <f t="shared" si="1"/>
        <v>58714.33</v>
      </c>
      <c r="J45" s="475">
        <f t="shared" si="2"/>
        <v>5337.6663636363637</v>
      </c>
      <c r="K45" s="475">
        <f t="shared" si="3"/>
        <v>47.709192087034083</v>
      </c>
    </row>
    <row r="46" spans="1:11" s="48" customFormat="1" ht="14.25" x14ac:dyDescent="0.2">
      <c r="A46" s="462">
        <v>36</v>
      </c>
      <c r="B46" s="52" t="s">
        <v>109</v>
      </c>
      <c r="C46" s="475">
        <v>13</v>
      </c>
      <c r="D46" s="475">
        <v>8</v>
      </c>
      <c r="E46" s="475">
        <v>1</v>
      </c>
      <c r="F46" s="475">
        <f t="shared" si="0"/>
        <v>22</v>
      </c>
      <c r="G46" s="475">
        <v>127597.22</v>
      </c>
      <c r="H46" s="475">
        <v>43340.87</v>
      </c>
      <c r="I46" s="475">
        <f t="shared" si="1"/>
        <v>170938.09</v>
      </c>
      <c r="J46" s="475">
        <f t="shared" si="2"/>
        <v>7769.9131818181813</v>
      </c>
      <c r="K46" s="475">
        <f t="shared" si="3"/>
        <v>33.966939091619707</v>
      </c>
    </row>
    <row r="47" spans="1:11" s="47" customFormat="1" x14ac:dyDescent="0.2">
      <c r="A47" s="550" t="s">
        <v>63</v>
      </c>
      <c r="B47" s="551"/>
      <c r="C47" s="478">
        <f t="shared" ref="C47:I47" si="4">SUM(C4:C46)</f>
        <v>231</v>
      </c>
      <c r="D47" s="478">
        <f t="shared" si="4"/>
        <v>152</v>
      </c>
      <c r="E47" s="478">
        <f t="shared" si="4"/>
        <v>213</v>
      </c>
      <c r="F47" s="478">
        <f t="shared" si="4"/>
        <v>596</v>
      </c>
      <c r="G47" s="478">
        <f t="shared" si="4"/>
        <v>5557217.8699999992</v>
      </c>
      <c r="H47" s="478">
        <f t="shared" si="4"/>
        <v>6544336.6199999992</v>
      </c>
      <c r="I47" s="478">
        <f t="shared" si="4"/>
        <v>12101554.490000002</v>
      </c>
      <c r="J47" s="478">
        <f t="shared" si="2"/>
        <v>20304.621627516783</v>
      </c>
      <c r="K47" s="478">
        <f t="shared" si="3"/>
        <v>117.76282256862463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125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7"/>
      <c r="B9" s="57"/>
      <c r="C9" s="57"/>
      <c r="D9" s="57"/>
      <c r="E9" s="57"/>
      <c r="F9" s="57"/>
      <c r="G9" s="57"/>
      <c r="H9" s="57"/>
      <c r="I9" s="57"/>
      <c r="J9" s="57"/>
      <c r="K9" s="60" t="s">
        <v>2</v>
      </c>
    </row>
    <row r="10" spans="1:11" ht="30" customHeight="1" x14ac:dyDescent="0.2">
      <c r="A10" s="56" t="s">
        <v>64</v>
      </c>
      <c r="B10" s="56" t="s">
        <v>117</v>
      </c>
      <c r="C10" s="56" t="s">
        <v>118</v>
      </c>
      <c r="D10" s="56" t="s">
        <v>67</v>
      </c>
      <c r="E10" s="56" t="s">
        <v>119</v>
      </c>
      <c r="F10" s="56" t="s">
        <v>69</v>
      </c>
      <c r="G10" s="56" t="s">
        <v>70</v>
      </c>
      <c r="H10" s="56" t="s">
        <v>71</v>
      </c>
      <c r="I10" s="56" t="s">
        <v>72</v>
      </c>
      <c r="J10" s="56" t="s">
        <v>73</v>
      </c>
      <c r="K10" s="56" t="s">
        <v>74</v>
      </c>
    </row>
    <row r="11" spans="1:11" s="55" customFormat="1" ht="14.25" x14ac:dyDescent="0.2">
      <c r="A11" s="58">
        <v>1</v>
      </c>
      <c r="B11" s="59" t="s">
        <v>75</v>
      </c>
      <c r="C11" s="475">
        <v>2</v>
      </c>
      <c r="D11" s="475">
        <v>1</v>
      </c>
      <c r="E11" s="475">
        <v>2</v>
      </c>
      <c r="F11" s="475">
        <f t="shared" ref="F11:F46" si="0">(C11+D11+E11)</f>
        <v>5</v>
      </c>
      <c r="G11" s="475">
        <v>31518.83</v>
      </c>
      <c r="H11" s="475">
        <v>57420.59</v>
      </c>
      <c r="I11" s="475">
        <f t="shared" ref="I11:I46" si="1">(G11+H11)</f>
        <v>88939.42</v>
      </c>
      <c r="J11" s="475">
        <f t="shared" ref="J11:J47" si="2">(I11/F11)</f>
        <v>17787.883999999998</v>
      </c>
      <c r="K11" s="475">
        <f t="shared" ref="K11:K47" si="3">(H11/G11)*100</f>
        <v>182.17868493215005</v>
      </c>
    </row>
    <row r="12" spans="1:11" s="55" customFormat="1" ht="14.25" x14ac:dyDescent="0.2">
      <c r="A12" s="58">
        <v>2</v>
      </c>
      <c r="B12" s="59" t="s">
        <v>76</v>
      </c>
      <c r="C12" s="475">
        <v>1</v>
      </c>
      <c r="D12" s="475">
        <v>1</v>
      </c>
      <c r="E12" s="475">
        <v>2</v>
      </c>
      <c r="F12" s="475">
        <f t="shared" si="0"/>
        <v>4</v>
      </c>
      <c r="G12" s="475">
        <v>18822.41</v>
      </c>
      <c r="H12" s="475">
        <v>8550.56</v>
      </c>
      <c r="I12" s="475">
        <f t="shared" si="1"/>
        <v>27372.97</v>
      </c>
      <c r="J12" s="475">
        <f t="shared" si="2"/>
        <v>6843.2425000000003</v>
      </c>
      <c r="K12" s="475">
        <f t="shared" si="3"/>
        <v>45.427551519704437</v>
      </c>
    </row>
    <row r="13" spans="1:11" s="55" customFormat="1" ht="14.25" x14ac:dyDescent="0.2">
      <c r="A13" s="58">
        <v>3</v>
      </c>
      <c r="B13" s="59" t="s">
        <v>77</v>
      </c>
      <c r="C13" s="475">
        <v>7</v>
      </c>
      <c r="D13" s="475">
        <v>0</v>
      </c>
      <c r="E13" s="475">
        <v>5</v>
      </c>
      <c r="F13" s="475">
        <f t="shared" si="0"/>
        <v>12</v>
      </c>
      <c r="G13" s="475">
        <v>53275.03</v>
      </c>
      <c r="H13" s="475">
        <v>29347</v>
      </c>
      <c r="I13" s="475">
        <f t="shared" si="1"/>
        <v>82622.03</v>
      </c>
      <c r="J13" s="475">
        <f t="shared" si="2"/>
        <v>6885.1691666666666</v>
      </c>
      <c r="K13" s="475">
        <f t="shared" si="3"/>
        <v>55.085844156258567</v>
      </c>
    </row>
    <row r="14" spans="1:11" s="55" customFormat="1" ht="14.25" x14ac:dyDescent="0.2">
      <c r="A14" s="58">
        <v>4</v>
      </c>
      <c r="B14" s="59" t="s">
        <v>78</v>
      </c>
      <c r="C14" s="475">
        <v>4</v>
      </c>
      <c r="D14" s="475">
        <v>0</v>
      </c>
      <c r="E14" s="475">
        <v>2</v>
      </c>
      <c r="F14" s="475">
        <f t="shared" si="0"/>
        <v>6</v>
      </c>
      <c r="G14" s="475">
        <v>81363.45</v>
      </c>
      <c r="H14" s="475">
        <v>21384.57</v>
      </c>
      <c r="I14" s="475">
        <f t="shared" si="1"/>
        <v>102748.01999999999</v>
      </c>
      <c r="J14" s="475">
        <f t="shared" si="2"/>
        <v>17124.669999999998</v>
      </c>
      <c r="K14" s="475">
        <f t="shared" si="3"/>
        <v>26.282771932606103</v>
      </c>
    </row>
    <row r="15" spans="1:11" s="55" customFormat="1" ht="14.25" x14ac:dyDescent="0.2">
      <c r="A15" s="58">
        <v>5</v>
      </c>
      <c r="B15" s="59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55" customFormat="1" ht="14.25" x14ac:dyDescent="0.2">
      <c r="A16" s="58">
        <v>6</v>
      </c>
      <c r="B16" s="59" t="s">
        <v>80</v>
      </c>
      <c r="C16" s="475">
        <v>2</v>
      </c>
      <c r="D16" s="475">
        <v>1</v>
      </c>
      <c r="E16" s="475">
        <v>0</v>
      </c>
      <c r="F16" s="475">
        <f t="shared" si="0"/>
        <v>3</v>
      </c>
      <c r="G16" s="475">
        <v>13295.18</v>
      </c>
      <c r="H16" s="475">
        <v>3360.64</v>
      </c>
      <c r="I16" s="475">
        <f t="shared" si="1"/>
        <v>16655.82</v>
      </c>
      <c r="J16" s="475">
        <f t="shared" si="2"/>
        <v>5551.94</v>
      </c>
      <c r="K16" s="475">
        <f t="shared" si="3"/>
        <v>25.277130508951362</v>
      </c>
    </row>
    <row r="17" spans="1:11" s="55" customFormat="1" ht="14.25" x14ac:dyDescent="0.2">
      <c r="A17" s="58">
        <v>7</v>
      </c>
      <c r="B17" s="59" t="s">
        <v>81</v>
      </c>
      <c r="C17" s="475">
        <v>0</v>
      </c>
      <c r="D17" s="475">
        <v>1</v>
      </c>
      <c r="E17" s="475">
        <v>0</v>
      </c>
      <c r="F17" s="475">
        <f t="shared" si="0"/>
        <v>1</v>
      </c>
      <c r="G17" s="475">
        <v>945.08</v>
      </c>
      <c r="H17" s="475">
        <v>1148.04</v>
      </c>
      <c r="I17" s="475">
        <f t="shared" si="1"/>
        <v>2093.12</v>
      </c>
      <c r="J17" s="475">
        <f t="shared" si="2"/>
        <v>2093.12</v>
      </c>
      <c r="K17" s="475">
        <f t="shared" si="3"/>
        <v>121.47543065137343</v>
      </c>
    </row>
    <row r="18" spans="1:11" s="55" customFormat="1" ht="14.25" x14ac:dyDescent="0.2">
      <c r="A18" s="58">
        <v>8</v>
      </c>
      <c r="B18" s="59" t="s">
        <v>82</v>
      </c>
      <c r="C18" s="475">
        <v>3</v>
      </c>
      <c r="D18" s="475">
        <v>1</v>
      </c>
      <c r="E18" s="475">
        <v>1</v>
      </c>
      <c r="F18" s="475">
        <f t="shared" si="0"/>
        <v>5</v>
      </c>
      <c r="G18" s="475">
        <v>30169.200000000001</v>
      </c>
      <c r="H18" s="475">
        <v>3950.66</v>
      </c>
      <c r="I18" s="475">
        <f t="shared" si="1"/>
        <v>34119.86</v>
      </c>
      <c r="J18" s="475">
        <f t="shared" si="2"/>
        <v>6823.9719999999998</v>
      </c>
      <c r="K18" s="475">
        <f t="shared" si="3"/>
        <v>13.095010805722392</v>
      </c>
    </row>
    <row r="19" spans="1:11" s="55" customFormat="1" ht="14.25" x14ac:dyDescent="0.2">
      <c r="A19" s="58">
        <v>9</v>
      </c>
      <c r="B19" s="59" t="s">
        <v>83</v>
      </c>
      <c r="C19" s="475">
        <v>0</v>
      </c>
      <c r="D19" s="475">
        <v>0</v>
      </c>
      <c r="E19" s="475">
        <v>2</v>
      </c>
      <c r="F19" s="475">
        <f t="shared" si="0"/>
        <v>2</v>
      </c>
      <c r="G19" s="475">
        <v>2709.66</v>
      </c>
      <c r="H19" s="475">
        <v>1801.29</v>
      </c>
      <c r="I19" s="475">
        <f t="shared" si="1"/>
        <v>4510.95</v>
      </c>
      <c r="J19" s="475">
        <f t="shared" si="2"/>
        <v>2255.4749999999999</v>
      </c>
      <c r="K19" s="475">
        <f t="shared" si="3"/>
        <v>66.476605921038072</v>
      </c>
    </row>
    <row r="20" spans="1:11" s="55" customFormat="1" ht="14.25" x14ac:dyDescent="0.2">
      <c r="A20" s="58">
        <v>10</v>
      </c>
      <c r="B20" s="59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55" customFormat="1" ht="14.25" x14ac:dyDescent="0.2">
      <c r="A21" s="58">
        <v>11</v>
      </c>
      <c r="B21" s="59" t="s">
        <v>85</v>
      </c>
      <c r="C21" s="475">
        <v>0</v>
      </c>
      <c r="D21" s="475">
        <v>0</v>
      </c>
      <c r="E21" s="475">
        <v>2</v>
      </c>
      <c r="F21" s="475">
        <f t="shared" si="0"/>
        <v>2</v>
      </c>
      <c r="G21" s="475">
        <v>5268.84</v>
      </c>
      <c r="H21" s="475">
        <v>5138.74</v>
      </c>
      <c r="I21" s="475">
        <f t="shared" si="1"/>
        <v>10407.58</v>
      </c>
      <c r="J21" s="475">
        <f t="shared" si="2"/>
        <v>5203.79</v>
      </c>
      <c r="K21" s="475">
        <f t="shared" si="3"/>
        <v>97.530765785258239</v>
      </c>
    </row>
    <row r="22" spans="1:11" s="55" customFormat="1" ht="14.25" x14ac:dyDescent="0.2">
      <c r="A22" s="58">
        <v>12</v>
      </c>
      <c r="B22" s="59" t="s">
        <v>86</v>
      </c>
      <c r="C22" s="475">
        <v>0</v>
      </c>
      <c r="D22" s="475">
        <v>1</v>
      </c>
      <c r="E22" s="475">
        <v>0</v>
      </c>
      <c r="F22" s="475">
        <f t="shared" si="0"/>
        <v>1</v>
      </c>
      <c r="G22" s="475">
        <v>1664.34</v>
      </c>
      <c r="H22" s="475">
        <v>829.44</v>
      </c>
      <c r="I22" s="475">
        <f t="shared" si="1"/>
        <v>2493.7799999999997</v>
      </c>
      <c r="J22" s="475">
        <f t="shared" si="2"/>
        <v>2493.7799999999997</v>
      </c>
      <c r="K22" s="475">
        <f t="shared" si="3"/>
        <v>49.835971015537694</v>
      </c>
    </row>
    <row r="23" spans="1:11" s="55" customFormat="1" ht="14.25" x14ac:dyDescent="0.2">
      <c r="A23" s="58">
        <v>13</v>
      </c>
      <c r="B23" s="59" t="s">
        <v>87</v>
      </c>
      <c r="C23" s="475">
        <v>0</v>
      </c>
      <c r="D23" s="475">
        <v>0</v>
      </c>
      <c r="E23" s="475">
        <v>2</v>
      </c>
      <c r="F23" s="475">
        <f t="shared" si="0"/>
        <v>2</v>
      </c>
      <c r="G23" s="475">
        <v>30187.84</v>
      </c>
      <c r="H23" s="475">
        <v>3919.91</v>
      </c>
      <c r="I23" s="475">
        <f t="shared" si="1"/>
        <v>34107.75</v>
      </c>
      <c r="J23" s="475">
        <f t="shared" si="2"/>
        <v>17053.875</v>
      </c>
      <c r="K23" s="475">
        <f t="shared" si="3"/>
        <v>12.985062859747501</v>
      </c>
    </row>
    <row r="24" spans="1:11" s="55" customFormat="1" ht="14.25" x14ac:dyDescent="0.2">
      <c r="A24" s="58">
        <v>14</v>
      </c>
      <c r="B24" s="59" t="s">
        <v>88</v>
      </c>
      <c r="C24" s="475">
        <v>0</v>
      </c>
      <c r="D24" s="475">
        <v>0</v>
      </c>
      <c r="E24" s="475">
        <v>1</v>
      </c>
      <c r="F24" s="475">
        <f t="shared" si="0"/>
        <v>1</v>
      </c>
      <c r="G24" s="475">
        <v>3825.56</v>
      </c>
      <c r="H24" s="475">
        <v>9639.2800000000007</v>
      </c>
      <c r="I24" s="475">
        <f t="shared" si="1"/>
        <v>13464.84</v>
      </c>
      <c r="J24" s="475">
        <f t="shared" si="2"/>
        <v>13464.84</v>
      </c>
      <c r="K24" s="475">
        <f t="shared" si="3"/>
        <v>251.97043047292428</v>
      </c>
    </row>
    <row r="25" spans="1:11" s="55" customFormat="1" ht="14.25" x14ac:dyDescent="0.2">
      <c r="A25" s="58">
        <v>15</v>
      </c>
      <c r="B25" s="59" t="s">
        <v>89</v>
      </c>
      <c r="C25" s="475">
        <v>0</v>
      </c>
      <c r="D25" s="475">
        <v>0</v>
      </c>
      <c r="E25" s="475">
        <v>3</v>
      </c>
      <c r="F25" s="475">
        <f t="shared" si="0"/>
        <v>3</v>
      </c>
      <c r="G25" s="475">
        <v>29401.21</v>
      </c>
      <c r="H25" s="475">
        <v>40622.21</v>
      </c>
      <c r="I25" s="475">
        <f t="shared" si="1"/>
        <v>70023.42</v>
      </c>
      <c r="J25" s="475">
        <f t="shared" si="2"/>
        <v>23341.14</v>
      </c>
      <c r="K25" s="475">
        <f t="shared" si="3"/>
        <v>138.16509592632411</v>
      </c>
    </row>
    <row r="26" spans="1:11" s="55" customFormat="1" ht="14.25" x14ac:dyDescent="0.2">
      <c r="A26" s="58">
        <v>16</v>
      </c>
      <c r="B26" s="59" t="s">
        <v>90</v>
      </c>
      <c r="C26" s="475">
        <v>2</v>
      </c>
      <c r="D26" s="475">
        <v>0</v>
      </c>
      <c r="E26" s="475">
        <v>2</v>
      </c>
      <c r="F26" s="475">
        <f t="shared" si="0"/>
        <v>4</v>
      </c>
      <c r="G26" s="475">
        <v>15972.64</v>
      </c>
      <c r="H26" s="475">
        <v>8382.7800000000007</v>
      </c>
      <c r="I26" s="475">
        <f t="shared" si="1"/>
        <v>24355.42</v>
      </c>
      <c r="J26" s="475">
        <f t="shared" si="2"/>
        <v>6088.8549999999996</v>
      </c>
      <c r="K26" s="475">
        <f t="shared" si="3"/>
        <v>52.482119424215412</v>
      </c>
    </row>
    <row r="27" spans="1:11" s="55" customFormat="1" ht="14.25" x14ac:dyDescent="0.2">
      <c r="A27" s="58">
        <v>17</v>
      </c>
      <c r="B27" s="59" t="s">
        <v>91</v>
      </c>
      <c r="C27" s="475">
        <v>0</v>
      </c>
      <c r="D27" s="475">
        <v>0</v>
      </c>
      <c r="E27" s="475">
        <v>30</v>
      </c>
      <c r="F27" s="475">
        <f t="shared" si="0"/>
        <v>30</v>
      </c>
      <c r="G27" s="475">
        <v>3241320.42</v>
      </c>
      <c r="H27" s="475">
        <v>5181933.07</v>
      </c>
      <c r="I27" s="475">
        <f t="shared" si="1"/>
        <v>8423253.4900000002</v>
      </c>
      <c r="J27" s="475">
        <f t="shared" si="2"/>
        <v>280775.11633333337</v>
      </c>
      <c r="K27" s="475">
        <f t="shared" si="3"/>
        <v>159.8710524891581</v>
      </c>
    </row>
    <row r="28" spans="1:11" s="55" customFormat="1" ht="14.25" x14ac:dyDescent="0.2">
      <c r="A28" s="58">
        <v>18</v>
      </c>
      <c r="B28" s="59" t="s">
        <v>92</v>
      </c>
      <c r="C28" s="475">
        <v>0</v>
      </c>
      <c r="D28" s="475">
        <v>0</v>
      </c>
      <c r="E28" s="475">
        <v>45</v>
      </c>
      <c r="F28" s="475">
        <f t="shared" si="0"/>
        <v>45</v>
      </c>
      <c r="G28" s="475">
        <v>1657609.63</v>
      </c>
      <c r="H28" s="475">
        <v>196793.4</v>
      </c>
      <c r="I28" s="475">
        <f t="shared" si="1"/>
        <v>1854403.0299999998</v>
      </c>
      <c r="J28" s="475">
        <f t="shared" si="2"/>
        <v>41208.956222222216</v>
      </c>
      <c r="K28" s="475">
        <f t="shared" si="3"/>
        <v>11.872119734246477</v>
      </c>
    </row>
    <row r="29" spans="1:11" s="55" customFormat="1" ht="14.25" x14ac:dyDescent="0.2">
      <c r="A29" s="58">
        <v>19</v>
      </c>
      <c r="B29" s="59" t="s">
        <v>93</v>
      </c>
      <c r="C29" s="475">
        <v>4</v>
      </c>
      <c r="D29" s="475">
        <v>4</v>
      </c>
      <c r="E29" s="475">
        <v>14</v>
      </c>
      <c r="F29" s="475">
        <f t="shared" si="0"/>
        <v>22</v>
      </c>
      <c r="G29" s="475">
        <v>269243.44</v>
      </c>
      <c r="H29" s="475">
        <v>72258.05</v>
      </c>
      <c r="I29" s="475">
        <f t="shared" si="1"/>
        <v>341501.49</v>
      </c>
      <c r="J29" s="475">
        <f t="shared" si="2"/>
        <v>15522.795</v>
      </c>
      <c r="K29" s="475">
        <f t="shared" si="3"/>
        <v>26.837441239051174</v>
      </c>
    </row>
    <row r="30" spans="1:11" s="55" customFormat="1" ht="14.25" x14ac:dyDescent="0.2">
      <c r="A30" s="58">
        <v>20</v>
      </c>
      <c r="B30" s="59" t="s">
        <v>94</v>
      </c>
      <c r="C30" s="475">
        <v>0</v>
      </c>
      <c r="D30" s="475">
        <v>0</v>
      </c>
      <c r="E30" s="475">
        <v>2</v>
      </c>
      <c r="F30" s="475">
        <f t="shared" si="0"/>
        <v>2</v>
      </c>
      <c r="G30" s="475">
        <v>8339.2900000000009</v>
      </c>
      <c r="H30" s="475">
        <v>2026.58</v>
      </c>
      <c r="I30" s="475">
        <f t="shared" si="1"/>
        <v>10365.870000000001</v>
      </c>
      <c r="J30" s="475">
        <f t="shared" si="2"/>
        <v>5182.9350000000004</v>
      </c>
      <c r="K30" s="475">
        <f t="shared" si="3"/>
        <v>24.301589224022667</v>
      </c>
    </row>
    <row r="31" spans="1:11" s="55" customFormat="1" ht="14.25" x14ac:dyDescent="0.2">
      <c r="A31" s="58">
        <v>21</v>
      </c>
      <c r="B31" s="59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55" customFormat="1" ht="14.25" x14ac:dyDescent="0.2">
      <c r="A32" s="58">
        <v>22</v>
      </c>
      <c r="B32" s="59" t="s">
        <v>96</v>
      </c>
      <c r="C32" s="475">
        <v>2</v>
      </c>
      <c r="D32" s="475">
        <v>1</v>
      </c>
      <c r="E32" s="475">
        <v>2</v>
      </c>
      <c r="F32" s="475">
        <f t="shared" si="0"/>
        <v>5</v>
      </c>
      <c r="G32" s="475">
        <v>66809.649999999994</v>
      </c>
      <c r="H32" s="475">
        <v>22779.599999999999</v>
      </c>
      <c r="I32" s="475">
        <f t="shared" si="1"/>
        <v>89589.25</v>
      </c>
      <c r="J32" s="475">
        <f t="shared" si="2"/>
        <v>17917.849999999999</v>
      </c>
      <c r="K32" s="475">
        <f t="shared" si="3"/>
        <v>34.096272020583854</v>
      </c>
    </row>
    <row r="33" spans="1:11" s="55" customFormat="1" ht="14.25" x14ac:dyDescent="0.2">
      <c r="A33" s="58">
        <v>23</v>
      </c>
      <c r="B33" s="59" t="s">
        <v>97</v>
      </c>
      <c r="C33" s="475">
        <v>0</v>
      </c>
      <c r="D33" s="475">
        <v>0</v>
      </c>
      <c r="E33" s="475">
        <v>1</v>
      </c>
      <c r="F33" s="475">
        <f t="shared" si="0"/>
        <v>1</v>
      </c>
      <c r="G33" s="475">
        <v>4668.2</v>
      </c>
      <c r="H33" s="475">
        <v>3393.97</v>
      </c>
      <c r="I33" s="475">
        <f t="shared" si="1"/>
        <v>8062.17</v>
      </c>
      <c r="J33" s="475">
        <f t="shared" si="2"/>
        <v>8062.17</v>
      </c>
      <c r="K33" s="475">
        <f t="shared" si="3"/>
        <v>72.704040101109641</v>
      </c>
    </row>
    <row r="34" spans="1:11" s="55" customFormat="1" ht="14.25" x14ac:dyDescent="0.2">
      <c r="A34" s="462">
        <v>24</v>
      </c>
      <c r="B34" s="59" t="s">
        <v>110</v>
      </c>
      <c r="C34" s="475">
        <v>0</v>
      </c>
      <c r="D34" s="475">
        <v>3</v>
      </c>
      <c r="E34" s="475">
        <v>5</v>
      </c>
      <c r="F34" s="475">
        <f>(C34+D34+E34)</f>
        <v>8</v>
      </c>
      <c r="G34" s="475">
        <v>101742.37</v>
      </c>
      <c r="H34" s="475">
        <v>15209.19</v>
      </c>
      <c r="I34" s="475">
        <f>(G34+H34)</f>
        <v>116951.56</v>
      </c>
      <c r="J34" s="475">
        <f>(I34/F34)</f>
        <v>14618.945</v>
      </c>
      <c r="K34" s="475">
        <f>(H34/G34)*100</f>
        <v>14.948727850550366</v>
      </c>
    </row>
    <row r="35" spans="1:11" s="55" customFormat="1" ht="14.25" x14ac:dyDescent="0.2">
      <c r="A35" s="462">
        <v>25</v>
      </c>
      <c r="B35" s="59" t="s">
        <v>98</v>
      </c>
      <c r="C35" s="475">
        <v>2</v>
      </c>
      <c r="D35" s="475">
        <v>0</v>
      </c>
      <c r="E35" s="475">
        <v>0</v>
      </c>
      <c r="F35" s="475">
        <f t="shared" si="0"/>
        <v>2</v>
      </c>
      <c r="G35" s="475">
        <v>4676.05</v>
      </c>
      <c r="H35" s="475">
        <v>5932.23</v>
      </c>
      <c r="I35" s="475">
        <f t="shared" si="1"/>
        <v>10608.279999999999</v>
      </c>
      <c r="J35" s="475">
        <f t="shared" si="2"/>
        <v>5304.1399999999994</v>
      </c>
      <c r="K35" s="475">
        <f t="shared" si="3"/>
        <v>126.86412677366579</v>
      </c>
    </row>
    <row r="36" spans="1:11" s="55" customFormat="1" ht="14.25" x14ac:dyDescent="0.2">
      <c r="A36" s="462">
        <v>26</v>
      </c>
      <c r="B36" s="59" t="s">
        <v>99</v>
      </c>
      <c r="C36" s="475">
        <v>2</v>
      </c>
      <c r="D36" s="475">
        <v>4</v>
      </c>
      <c r="E36" s="475">
        <v>25</v>
      </c>
      <c r="F36" s="475">
        <f t="shared" si="0"/>
        <v>31</v>
      </c>
      <c r="G36" s="475">
        <v>366473.59</v>
      </c>
      <c r="H36" s="475">
        <v>190718.81</v>
      </c>
      <c r="I36" s="475">
        <f t="shared" si="1"/>
        <v>557192.4</v>
      </c>
      <c r="J36" s="475">
        <f t="shared" si="2"/>
        <v>17973.948387096774</v>
      </c>
      <c r="K36" s="475">
        <f t="shared" si="3"/>
        <v>52.041624609293123</v>
      </c>
    </row>
    <row r="37" spans="1:11" s="55" customFormat="1" ht="14.25" x14ac:dyDescent="0.2">
      <c r="A37" s="462">
        <v>27</v>
      </c>
      <c r="B37" s="59" t="s">
        <v>100</v>
      </c>
      <c r="C37" s="475">
        <v>1</v>
      </c>
      <c r="D37" s="475">
        <v>1</v>
      </c>
      <c r="E37" s="475">
        <v>3</v>
      </c>
      <c r="F37" s="475">
        <f t="shared" si="0"/>
        <v>5</v>
      </c>
      <c r="G37" s="475">
        <v>19484.22</v>
      </c>
      <c r="H37" s="475">
        <v>9532.69</v>
      </c>
      <c r="I37" s="475">
        <f t="shared" si="1"/>
        <v>29016.910000000003</v>
      </c>
      <c r="J37" s="475">
        <f t="shared" si="2"/>
        <v>5803.3820000000005</v>
      </c>
      <c r="K37" s="475">
        <f t="shared" si="3"/>
        <v>48.925181505854482</v>
      </c>
    </row>
    <row r="38" spans="1:11" s="55" customFormat="1" ht="14.25" x14ac:dyDescent="0.2">
      <c r="A38" s="462">
        <v>28</v>
      </c>
      <c r="B38" s="59" t="s">
        <v>101</v>
      </c>
      <c r="C38" s="475">
        <v>0</v>
      </c>
      <c r="D38" s="475">
        <v>2</v>
      </c>
      <c r="E38" s="475">
        <v>0</v>
      </c>
      <c r="F38" s="475">
        <f t="shared" si="0"/>
        <v>2</v>
      </c>
      <c r="G38" s="475">
        <v>6367.52</v>
      </c>
      <c r="H38" s="475">
        <v>2469.84</v>
      </c>
      <c r="I38" s="475">
        <f t="shared" si="1"/>
        <v>8837.36</v>
      </c>
      <c r="J38" s="475">
        <f t="shared" si="2"/>
        <v>4418.68</v>
      </c>
      <c r="K38" s="475">
        <f t="shared" si="3"/>
        <v>38.788099605497898</v>
      </c>
    </row>
    <row r="39" spans="1:11" s="55" customFormat="1" ht="14.25" x14ac:dyDescent="0.2">
      <c r="A39" s="462">
        <v>29</v>
      </c>
      <c r="B39" s="59" t="s">
        <v>102</v>
      </c>
      <c r="C39" s="475">
        <v>0</v>
      </c>
      <c r="D39" s="475">
        <v>1</v>
      </c>
      <c r="E39" s="475">
        <v>2</v>
      </c>
      <c r="F39" s="475">
        <f t="shared" si="0"/>
        <v>3</v>
      </c>
      <c r="G39" s="475">
        <v>17454.240000000002</v>
      </c>
      <c r="H39" s="475">
        <v>13167.26</v>
      </c>
      <c r="I39" s="475">
        <f t="shared" si="1"/>
        <v>30621.5</v>
      </c>
      <c r="J39" s="475">
        <f t="shared" si="2"/>
        <v>10207.166666666666</v>
      </c>
      <c r="K39" s="475">
        <f t="shared" si="3"/>
        <v>75.438747261410398</v>
      </c>
    </row>
    <row r="40" spans="1:11" s="55" customFormat="1" ht="14.25" x14ac:dyDescent="0.2">
      <c r="A40" s="462">
        <v>30</v>
      </c>
      <c r="B40" s="59" t="s">
        <v>103</v>
      </c>
      <c r="C40" s="475">
        <v>0</v>
      </c>
      <c r="D40" s="475">
        <v>1</v>
      </c>
      <c r="E40" s="475">
        <v>1</v>
      </c>
      <c r="F40" s="475">
        <f t="shared" si="0"/>
        <v>2</v>
      </c>
      <c r="G40" s="475">
        <v>7468.84</v>
      </c>
      <c r="H40" s="475">
        <v>4041.15</v>
      </c>
      <c r="I40" s="475">
        <f t="shared" si="1"/>
        <v>11509.99</v>
      </c>
      <c r="J40" s="475">
        <f t="shared" si="2"/>
        <v>5754.9949999999999</v>
      </c>
      <c r="K40" s="475">
        <f t="shared" si="3"/>
        <v>54.10679570053717</v>
      </c>
    </row>
    <row r="41" spans="1:11" s="55" customFormat="1" ht="14.25" x14ac:dyDescent="0.2">
      <c r="A41" s="462">
        <v>31</v>
      </c>
      <c r="B41" s="59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55" customFormat="1" ht="14.25" x14ac:dyDescent="0.2">
      <c r="A42" s="462">
        <v>32</v>
      </c>
      <c r="B42" s="59" t="s">
        <v>105</v>
      </c>
      <c r="C42" s="475">
        <v>0</v>
      </c>
      <c r="D42" s="475">
        <v>0</v>
      </c>
      <c r="E42" s="475">
        <v>3</v>
      </c>
      <c r="F42" s="475">
        <f t="shared" si="0"/>
        <v>3</v>
      </c>
      <c r="G42" s="475">
        <v>15328.73</v>
      </c>
      <c r="H42" s="475">
        <v>12634.24</v>
      </c>
      <c r="I42" s="475">
        <f t="shared" si="1"/>
        <v>27962.97</v>
      </c>
      <c r="J42" s="475">
        <f t="shared" si="2"/>
        <v>9320.99</v>
      </c>
      <c r="K42" s="475">
        <f t="shared" si="3"/>
        <v>82.42196189769146</v>
      </c>
    </row>
    <row r="43" spans="1:11" s="55" customFormat="1" ht="14.25" x14ac:dyDescent="0.2">
      <c r="A43" s="462">
        <v>33</v>
      </c>
      <c r="B43" s="59" t="s">
        <v>106</v>
      </c>
      <c r="C43" s="475">
        <v>0</v>
      </c>
      <c r="D43" s="475">
        <v>3</v>
      </c>
      <c r="E43" s="475">
        <v>32</v>
      </c>
      <c r="F43" s="475">
        <f t="shared" si="0"/>
        <v>35</v>
      </c>
      <c r="G43" s="475">
        <v>512570.44</v>
      </c>
      <c r="H43" s="475">
        <v>98000.06</v>
      </c>
      <c r="I43" s="475">
        <f t="shared" si="1"/>
        <v>610570.5</v>
      </c>
      <c r="J43" s="475">
        <f t="shared" si="2"/>
        <v>17444.871428571427</v>
      </c>
      <c r="K43" s="475">
        <f t="shared" si="3"/>
        <v>19.119335090802348</v>
      </c>
    </row>
    <row r="44" spans="1:11" s="55" customFormat="1" ht="14.25" x14ac:dyDescent="0.2">
      <c r="A44" s="462">
        <v>34</v>
      </c>
      <c r="B44" s="59" t="s">
        <v>107</v>
      </c>
      <c r="C44" s="475">
        <v>3</v>
      </c>
      <c r="D44" s="475">
        <v>1</v>
      </c>
      <c r="E44" s="475">
        <v>2</v>
      </c>
      <c r="F44" s="475">
        <f t="shared" si="0"/>
        <v>6</v>
      </c>
      <c r="G44" s="475">
        <v>25895.34</v>
      </c>
      <c r="H44" s="475">
        <v>10508.85</v>
      </c>
      <c r="I44" s="475">
        <f t="shared" si="1"/>
        <v>36404.19</v>
      </c>
      <c r="J44" s="475">
        <f t="shared" si="2"/>
        <v>6067.3650000000007</v>
      </c>
      <c r="K44" s="475">
        <f t="shared" si="3"/>
        <v>40.582012053133887</v>
      </c>
    </row>
    <row r="45" spans="1:11" s="55" customFormat="1" ht="14.25" x14ac:dyDescent="0.2">
      <c r="A45" s="462">
        <v>35</v>
      </c>
      <c r="B45" s="59" t="s">
        <v>108</v>
      </c>
      <c r="C45" s="475">
        <v>0</v>
      </c>
      <c r="D45" s="475">
        <v>2</v>
      </c>
      <c r="E45" s="475">
        <v>0</v>
      </c>
      <c r="F45" s="475">
        <f t="shared" si="0"/>
        <v>2</v>
      </c>
      <c r="G45" s="475">
        <v>6670.52</v>
      </c>
      <c r="H45" s="475">
        <v>6167.3</v>
      </c>
      <c r="I45" s="475">
        <f t="shared" si="1"/>
        <v>12837.82</v>
      </c>
      <c r="J45" s="475">
        <f t="shared" si="2"/>
        <v>6418.91</v>
      </c>
      <c r="K45" s="475">
        <f t="shared" si="3"/>
        <v>92.456060397090482</v>
      </c>
    </row>
    <row r="46" spans="1:11" s="55" customFormat="1" ht="14.25" x14ac:dyDescent="0.2">
      <c r="A46" s="462">
        <v>36</v>
      </c>
      <c r="B46" s="59" t="s">
        <v>109</v>
      </c>
      <c r="C46" s="475">
        <v>5</v>
      </c>
      <c r="D46" s="475">
        <v>0</v>
      </c>
      <c r="E46" s="475">
        <v>1</v>
      </c>
      <c r="F46" s="475">
        <f t="shared" si="0"/>
        <v>6</v>
      </c>
      <c r="G46" s="475">
        <v>20638.02</v>
      </c>
      <c r="H46" s="475">
        <v>11316.31</v>
      </c>
      <c r="I46" s="475">
        <f t="shared" si="1"/>
        <v>31954.33</v>
      </c>
      <c r="J46" s="475">
        <f t="shared" si="2"/>
        <v>5325.7216666666673</v>
      </c>
      <c r="K46" s="475">
        <f t="shared" si="3"/>
        <v>54.832343412788632</v>
      </c>
    </row>
    <row r="47" spans="1:11" s="54" customFormat="1" x14ac:dyDescent="0.2">
      <c r="A47" s="550" t="s">
        <v>63</v>
      </c>
      <c r="B47" s="551"/>
      <c r="C47" s="478">
        <f t="shared" ref="C47:I47" si="4">SUM(C4:C46)</f>
        <v>40</v>
      </c>
      <c r="D47" s="478">
        <f t="shared" si="4"/>
        <v>29</v>
      </c>
      <c r="E47" s="478">
        <f t="shared" si="4"/>
        <v>192</v>
      </c>
      <c r="F47" s="478">
        <f t="shared" si="4"/>
        <v>261</v>
      </c>
      <c r="G47" s="478">
        <f t="shared" si="4"/>
        <v>6671179.7800000003</v>
      </c>
      <c r="H47" s="478">
        <f t="shared" si="4"/>
        <v>6054378.3099999996</v>
      </c>
      <c r="I47" s="478">
        <f t="shared" si="4"/>
        <v>12725558.09</v>
      </c>
      <c r="J47" s="478">
        <f t="shared" si="2"/>
        <v>48756.927547892723</v>
      </c>
      <c r="K47" s="478">
        <f t="shared" si="3"/>
        <v>90.754237026422928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M1" sqref="M1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126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7" t="s">
        <v>2</v>
      </c>
    </row>
    <row r="10" spans="1:11" ht="30" customHeight="1" x14ac:dyDescent="0.2">
      <c r="A10" s="63" t="s">
        <v>64</v>
      </c>
      <c r="B10" s="63" t="s">
        <v>117</v>
      </c>
      <c r="C10" s="63" t="s">
        <v>118</v>
      </c>
      <c r="D10" s="63" t="s">
        <v>67</v>
      </c>
      <c r="E10" s="63" t="s">
        <v>119</v>
      </c>
      <c r="F10" s="63" t="s">
        <v>69</v>
      </c>
      <c r="G10" s="63" t="s">
        <v>70</v>
      </c>
      <c r="H10" s="63" t="s">
        <v>71</v>
      </c>
      <c r="I10" s="63" t="s">
        <v>72</v>
      </c>
      <c r="J10" s="63" t="s">
        <v>73</v>
      </c>
      <c r="K10" s="63" t="s">
        <v>74</v>
      </c>
    </row>
    <row r="11" spans="1:11" s="62" customFormat="1" ht="14.25" x14ac:dyDescent="0.2">
      <c r="A11" s="65">
        <v>1</v>
      </c>
      <c r="B11" s="66" t="s">
        <v>75</v>
      </c>
      <c r="C11" s="475">
        <v>7</v>
      </c>
      <c r="D11" s="475">
        <v>1</v>
      </c>
      <c r="E11" s="475">
        <v>2</v>
      </c>
      <c r="F11" s="475">
        <f t="shared" ref="F11:F46" si="0">(C11+D11+E11)</f>
        <v>10</v>
      </c>
      <c r="G11" s="475">
        <v>35332.42</v>
      </c>
      <c r="H11" s="475">
        <v>16531.55</v>
      </c>
      <c r="I11" s="475">
        <f t="shared" ref="I11:I46" si="1">(G11+H11)</f>
        <v>51863.97</v>
      </c>
      <c r="J11" s="475">
        <f t="shared" ref="J11:J47" si="2">(I11/F11)</f>
        <v>5186.3969999999999</v>
      </c>
      <c r="K11" s="475">
        <f t="shared" ref="K11:K47" si="3">(H11/G11)*100</f>
        <v>46.788615101937545</v>
      </c>
    </row>
    <row r="12" spans="1:11" s="62" customFormat="1" ht="14.25" x14ac:dyDescent="0.2">
      <c r="A12" s="65">
        <v>2</v>
      </c>
      <c r="B12" s="66" t="s">
        <v>76</v>
      </c>
      <c r="C12" s="475">
        <v>0</v>
      </c>
      <c r="D12" s="475">
        <v>0</v>
      </c>
      <c r="E12" s="475">
        <v>1</v>
      </c>
      <c r="F12" s="475">
        <f t="shared" si="0"/>
        <v>1</v>
      </c>
      <c r="G12" s="475">
        <v>1842.14</v>
      </c>
      <c r="H12" s="475">
        <v>2356.0300000000002</v>
      </c>
      <c r="I12" s="475">
        <f t="shared" si="1"/>
        <v>4198.17</v>
      </c>
      <c r="J12" s="475">
        <f t="shared" si="2"/>
        <v>4198.17</v>
      </c>
      <c r="K12" s="475">
        <f t="shared" si="3"/>
        <v>127.89635966864626</v>
      </c>
    </row>
    <row r="13" spans="1:11" s="62" customFormat="1" ht="14.25" x14ac:dyDescent="0.2">
      <c r="A13" s="65">
        <v>3</v>
      </c>
      <c r="B13" s="66" t="s">
        <v>77</v>
      </c>
      <c r="C13" s="475">
        <v>0</v>
      </c>
      <c r="D13" s="475">
        <v>2</v>
      </c>
      <c r="E13" s="475">
        <v>1</v>
      </c>
      <c r="F13" s="475">
        <f t="shared" si="0"/>
        <v>3</v>
      </c>
      <c r="G13" s="475">
        <v>20478.310000000001</v>
      </c>
      <c r="H13" s="475">
        <v>6668.18</v>
      </c>
      <c r="I13" s="475">
        <f t="shared" si="1"/>
        <v>27146.49</v>
      </c>
      <c r="J13" s="475">
        <f t="shared" si="2"/>
        <v>9048.83</v>
      </c>
      <c r="K13" s="475">
        <f t="shared" si="3"/>
        <v>32.562159670402494</v>
      </c>
    </row>
    <row r="14" spans="1:11" s="62" customFormat="1" ht="14.25" x14ac:dyDescent="0.2">
      <c r="A14" s="65">
        <v>4</v>
      </c>
      <c r="B14" s="66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11883.36</v>
      </c>
      <c r="H14" s="475">
        <v>18246.830000000002</v>
      </c>
      <c r="I14" s="475">
        <f t="shared" si="1"/>
        <v>30130.190000000002</v>
      </c>
      <c r="J14" s="475">
        <f t="shared" si="2"/>
        <v>30130.190000000002</v>
      </c>
      <c r="K14" s="475">
        <f t="shared" si="3"/>
        <v>153.54941699990576</v>
      </c>
    </row>
    <row r="15" spans="1:11" s="62" customFormat="1" ht="14.25" x14ac:dyDescent="0.2">
      <c r="A15" s="65">
        <v>5</v>
      </c>
      <c r="B15" s="66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62" customFormat="1" ht="14.25" x14ac:dyDescent="0.2">
      <c r="A16" s="65">
        <v>6</v>
      </c>
      <c r="B16" s="66" t="s">
        <v>80</v>
      </c>
      <c r="C16" s="475">
        <v>1</v>
      </c>
      <c r="D16" s="475">
        <v>2</v>
      </c>
      <c r="E16" s="475">
        <v>0</v>
      </c>
      <c r="F16" s="475">
        <f t="shared" si="0"/>
        <v>3</v>
      </c>
      <c r="G16" s="475">
        <v>7090.9</v>
      </c>
      <c r="H16" s="475">
        <v>6164.04</v>
      </c>
      <c r="I16" s="475">
        <f t="shared" si="1"/>
        <v>13254.939999999999</v>
      </c>
      <c r="J16" s="475">
        <f t="shared" si="2"/>
        <v>4418.3133333333326</v>
      </c>
      <c r="K16" s="475">
        <f t="shared" si="3"/>
        <v>86.928880678052153</v>
      </c>
    </row>
    <row r="17" spans="1:11" s="62" customFormat="1" ht="14.25" x14ac:dyDescent="0.2">
      <c r="A17" s="65">
        <v>7</v>
      </c>
      <c r="B17" s="66" t="s">
        <v>81</v>
      </c>
      <c r="C17" s="475">
        <v>1</v>
      </c>
      <c r="D17" s="475">
        <v>4</v>
      </c>
      <c r="E17" s="475">
        <v>0</v>
      </c>
      <c r="F17" s="475">
        <f t="shared" si="0"/>
        <v>5</v>
      </c>
      <c r="G17" s="475">
        <v>9090.4599999999991</v>
      </c>
      <c r="H17" s="475">
        <v>8046.32</v>
      </c>
      <c r="I17" s="475">
        <f t="shared" si="1"/>
        <v>17136.78</v>
      </c>
      <c r="J17" s="475">
        <f t="shared" si="2"/>
        <v>3427.3559999999998</v>
      </c>
      <c r="K17" s="475">
        <f t="shared" si="3"/>
        <v>88.513892586293764</v>
      </c>
    </row>
    <row r="18" spans="1:11" s="62" customFormat="1" ht="14.25" x14ac:dyDescent="0.2">
      <c r="A18" s="65">
        <v>8</v>
      </c>
      <c r="B18" s="66" t="s">
        <v>82</v>
      </c>
      <c r="C18" s="475">
        <v>0</v>
      </c>
      <c r="D18" s="475">
        <v>2</v>
      </c>
      <c r="E18" s="475">
        <v>1</v>
      </c>
      <c r="F18" s="475">
        <f t="shared" si="0"/>
        <v>3</v>
      </c>
      <c r="G18" s="475">
        <v>9023.2800000000007</v>
      </c>
      <c r="H18" s="475">
        <v>3653.59</v>
      </c>
      <c r="I18" s="475">
        <f t="shared" si="1"/>
        <v>12676.87</v>
      </c>
      <c r="J18" s="475">
        <f t="shared" si="2"/>
        <v>4225.6233333333339</v>
      </c>
      <c r="K18" s="475">
        <f t="shared" si="3"/>
        <v>40.490708478513355</v>
      </c>
    </row>
    <row r="19" spans="1:11" s="62" customFormat="1" ht="14.25" x14ac:dyDescent="0.2">
      <c r="A19" s="65">
        <v>9</v>
      </c>
      <c r="B19" s="66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62" customFormat="1" ht="14.25" x14ac:dyDescent="0.2">
      <c r="A20" s="65">
        <v>10</v>
      </c>
      <c r="B20" s="66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62" customFormat="1" ht="14.25" x14ac:dyDescent="0.2">
      <c r="A21" s="65">
        <v>11</v>
      </c>
      <c r="B21" s="66" t="s">
        <v>85</v>
      </c>
      <c r="C21" s="475">
        <v>0</v>
      </c>
      <c r="D21" s="475">
        <v>0</v>
      </c>
      <c r="E21" s="475">
        <v>1</v>
      </c>
      <c r="F21" s="475">
        <f t="shared" si="0"/>
        <v>1</v>
      </c>
      <c r="G21" s="475">
        <v>2431.84</v>
      </c>
      <c r="H21" s="475">
        <v>1098.97</v>
      </c>
      <c r="I21" s="475">
        <f t="shared" si="1"/>
        <v>3530.8100000000004</v>
      </c>
      <c r="J21" s="475">
        <f t="shared" si="2"/>
        <v>3530.8100000000004</v>
      </c>
      <c r="K21" s="475">
        <f t="shared" si="3"/>
        <v>45.190884268701886</v>
      </c>
    </row>
    <row r="22" spans="1:11" s="62" customFormat="1" ht="14.25" x14ac:dyDescent="0.2">
      <c r="A22" s="65">
        <v>12</v>
      </c>
      <c r="B22" s="66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62" customFormat="1" ht="14.25" x14ac:dyDescent="0.2">
      <c r="A23" s="65">
        <v>13</v>
      </c>
      <c r="B23" s="66" t="s">
        <v>87</v>
      </c>
      <c r="C23" s="475">
        <v>0</v>
      </c>
      <c r="D23" s="475">
        <v>0</v>
      </c>
      <c r="E23" s="475">
        <v>2</v>
      </c>
      <c r="F23" s="475">
        <f t="shared" si="0"/>
        <v>2</v>
      </c>
      <c r="G23" s="475">
        <v>6094.23</v>
      </c>
      <c r="H23" s="475">
        <v>4049.74</v>
      </c>
      <c r="I23" s="475">
        <f t="shared" si="1"/>
        <v>10143.969999999999</v>
      </c>
      <c r="J23" s="475">
        <f t="shared" si="2"/>
        <v>5071.9849999999997</v>
      </c>
      <c r="K23" s="475">
        <f t="shared" si="3"/>
        <v>66.452037419001257</v>
      </c>
    </row>
    <row r="24" spans="1:11" s="62" customFormat="1" ht="14.25" x14ac:dyDescent="0.2">
      <c r="A24" s="65">
        <v>14</v>
      </c>
      <c r="B24" s="66" t="s">
        <v>88</v>
      </c>
      <c r="C24" s="475">
        <v>0</v>
      </c>
      <c r="D24" s="475">
        <v>0</v>
      </c>
      <c r="E24" s="475">
        <v>1</v>
      </c>
      <c r="F24" s="475">
        <f t="shared" si="0"/>
        <v>1</v>
      </c>
      <c r="G24" s="475">
        <v>1828.58</v>
      </c>
      <c r="H24" s="475">
        <v>12400.54</v>
      </c>
      <c r="I24" s="475">
        <f t="shared" si="1"/>
        <v>14229.12</v>
      </c>
      <c r="J24" s="475">
        <f t="shared" si="2"/>
        <v>14229.12</v>
      </c>
      <c r="K24" s="475">
        <f t="shared" si="3"/>
        <v>678.1513524155356</v>
      </c>
    </row>
    <row r="25" spans="1:11" s="62" customFormat="1" ht="14.25" x14ac:dyDescent="0.2">
      <c r="A25" s="65">
        <v>15</v>
      </c>
      <c r="B25" s="66" t="s">
        <v>89</v>
      </c>
      <c r="C25" s="475">
        <v>0</v>
      </c>
      <c r="D25" s="475">
        <v>2</v>
      </c>
      <c r="E25" s="475">
        <v>3</v>
      </c>
      <c r="F25" s="475">
        <f t="shared" si="0"/>
        <v>5</v>
      </c>
      <c r="G25" s="475">
        <v>15686.79</v>
      </c>
      <c r="H25" s="475">
        <v>9550.9599999999991</v>
      </c>
      <c r="I25" s="475">
        <f t="shared" si="1"/>
        <v>25237.75</v>
      </c>
      <c r="J25" s="475">
        <f t="shared" si="2"/>
        <v>5047.55</v>
      </c>
      <c r="K25" s="475">
        <f t="shared" si="3"/>
        <v>60.885369154556145</v>
      </c>
    </row>
    <row r="26" spans="1:11" s="62" customFormat="1" ht="14.25" x14ac:dyDescent="0.2">
      <c r="A26" s="65">
        <v>16</v>
      </c>
      <c r="B26" s="66" t="s">
        <v>90</v>
      </c>
      <c r="C26" s="475">
        <v>0</v>
      </c>
      <c r="D26" s="475">
        <v>0</v>
      </c>
      <c r="E26" s="475">
        <v>1</v>
      </c>
      <c r="F26" s="475">
        <f t="shared" si="0"/>
        <v>1</v>
      </c>
      <c r="G26" s="475">
        <v>3748.6</v>
      </c>
      <c r="H26" s="475">
        <v>3625.9</v>
      </c>
      <c r="I26" s="475">
        <f t="shared" si="1"/>
        <v>7374.5</v>
      </c>
      <c r="J26" s="475">
        <f t="shared" si="2"/>
        <v>7374.5</v>
      </c>
      <c r="K26" s="475">
        <f t="shared" si="3"/>
        <v>96.72677799711893</v>
      </c>
    </row>
    <row r="27" spans="1:11" s="62" customFormat="1" ht="14.25" x14ac:dyDescent="0.2">
      <c r="A27" s="65">
        <v>17</v>
      </c>
      <c r="B27" s="66" t="s">
        <v>91</v>
      </c>
      <c r="C27" s="475">
        <v>0</v>
      </c>
      <c r="D27" s="475">
        <v>0</v>
      </c>
      <c r="E27" s="475">
        <v>17</v>
      </c>
      <c r="F27" s="475">
        <f t="shared" si="0"/>
        <v>17</v>
      </c>
      <c r="G27" s="475">
        <v>698268.9</v>
      </c>
      <c r="H27" s="475">
        <v>1499076.2</v>
      </c>
      <c r="I27" s="475">
        <f t="shared" si="1"/>
        <v>2197345.1</v>
      </c>
      <c r="J27" s="475">
        <f t="shared" si="2"/>
        <v>129255.59411764707</v>
      </c>
      <c r="K27" s="475">
        <f t="shared" si="3"/>
        <v>214.68465801641744</v>
      </c>
    </row>
    <row r="28" spans="1:11" s="62" customFormat="1" ht="14.25" x14ac:dyDescent="0.2">
      <c r="A28" s="65">
        <v>18</v>
      </c>
      <c r="B28" s="66" t="s">
        <v>92</v>
      </c>
      <c r="C28" s="475">
        <v>0</v>
      </c>
      <c r="D28" s="475">
        <v>0</v>
      </c>
      <c r="E28" s="475">
        <v>26</v>
      </c>
      <c r="F28" s="475">
        <f t="shared" si="0"/>
        <v>26</v>
      </c>
      <c r="G28" s="475">
        <v>645262.67000000004</v>
      </c>
      <c r="H28" s="475">
        <v>630313.35</v>
      </c>
      <c r="I28" s="475">
        <f t="shared" si="1"/>
        <v>1275576.02</v>
      </c>
      <c r="J28" s="475">
        <f t="shared" si="2"/>
        <v>49060.616153846153</v>
      </c>
      <c r="K28" s="475">
        <f t="shared" si="3"/>
        <v>97.683219455419589</v>
      </c>
    </row>
    <row r="29" spans="1:11" s="62" customFormat="1" ht="14.25" x14ac:dyDescent="0.2">
      <c r="A29" s="65">
        <v>19</v>
      </c>
      <c r="B29" s="66" t="s">
        <v>93</v>
      </c>
      <c r="C29" s="475">
        <v>1</v>
      </c>
      <c r="D29" s="475">
        <v>3</v>
      </c>
      <c r="E29" s="475">
        <v>9</v>
      </c>
      <c r="F29" s="475">
        <f t="shared" si="0"/>
        <v>13</v>
      </c>
      <c r="G29" s="475">
        <v>82770.83</v>
      </c>
      <c r="H29" s="475">
        <v>73363.19</v>
      </c>
      <c r="I29" s="475">
        <f t="shared" si="1"/>
        <v>156134.02000000002</v>
      </c>
      <c r="J29" s="475">
        <f t="shared" si="2"/>
        <v>12010.309230769231</v>
      </c>
      <c r="K29" s="475">
        <f t="shared" si="3"/>
        <v>88.634111800014566</v>
      </c>
    </row>
    <row r="30" spans="1:11" s="62" customFormat="1" ht="14.25" x14ac:dyDescent="0.2">
      <c r="A30" s="65">
        <v>20</v>
      </c>
      <c r="B30" s="66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10093.959999999999</v>
      </c>
      <c r="H30" s="475">
        <v>3670</v>
      </c>
      <c r="I30" s="475">
        <f t="shared" si="1"/>
        <v>13763.96</v>
      </c>
      <c r="J30" s="475">
        <f t="shared" si="2"/>
        <v>13763.96</v>
      </c>
      <c r="K30" s="475">
        <f t="shared" si="3"/>
        <v>36.358376692596366</v>
      </c>
    </row>
    <row r="31" spans="1:11" s="62" customFormat="1" ht="14.25" x14ac:dyDescent="0.2">
      <c r="A31" s="65">
        <v>21</v>
      </c>
      <c r="B31" s="66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62" customFormat="1" ht="14.25" x14ac:dyDescent="0.2">
      <c r="A32" s="65">
        <v>22</v>
      </c>
      <c r="B32" s="66" t="s">
        <v>96</v>
      </c>
      <c r="C32" s="475">
        <v>1</v>
      </c>
      <c r="D32" s="475">
        <v>0</v>
      </c>
      <c r="E32" s="475">
        <v>3</v>
      </c>
      <c r="F32" s="475">
        <f t="shared" si="0"/>
        <v>4</v>
      </c>
      <c r="G32" s="475">
        <v>22879.17</v>
      </c>
      <c r="H32" s="475">
        <v>10551.53</v>
      </c>
      <c r="I32" s="475">
        <f t="shared" si="1"/>
        <v>33430.699999999997</v>
      </c>
      <c r="J32" s="475">
        <f t="shared" si="2"/>
        <v>8357.6749999999993</v>
      </c>
      <c r="K32" s="475">
        <f t="shared" si="3"/>
        <v>46.11849992810054</v>
      </c>
    </row>
    <row r="33" spans="1:11" s="62" customFormat="1" ht="14.25" x14ac:dyDescent="0.2">
      <c r="A33" s="65">
        <v>23</v>
      </c>
      <c r="B33" s="66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62" customFormat="1" ht="14.25" x14ac:dyDescent="0.2">
      <c r="A34" s="462">
        <v>24</v>
      </c>
      <c r="B34" s="66" t="s">
        <v>110</v>
      </c>
      <c r="C34" s="475">
        <v>0</v>
      </c>
      <c r="D34" s="475">
        <v>1</v>
      </c>
      <c r="E34" s="475">
        <v>2</v>
      </c>
      <c r="F34" s="475">
        <f>(C34+D34+E34)</f>
        <v>3</v>
      </c>
      <c r="G34" s="475">
        <v>13523.67</v>
      </c>
      <c r="H34" s="475">
        <v>3622.97</v>
      </c>
      <c r="I34" s="475">
        <f>(G34+H34)</f>
        <v>17146.64</v>
      </c>
      <c r="J34" s="475">
        <f>(I34/F34)</f>
        <v>5715.5466666666662</v>
      </c>
      <c r="K34" s="475">
        <f>(H34/G34)*100</f>
        <v>26.789843289580418</v>
      </c>
    </row>
    <row r="35" spans="1:11" s="62" customFormat="1" ht="14.25" x14ac:dyDescent="0.2">
      <c r="A35" s="462">
        <v>25</v>
      </c>
      <c r="B35" s="66" t="s">
        <v>98</v>
      </c>
      <c r="C35" s="475">
        <v>0</v>
      </c>
      <c r="D35" s="475">
        <v>0</v>
      </c>
      <c r="E35" s="475">
        <v>1</v>
      </c>
      <c r="F35" s="475">
        <f t="shared" si="0"/>
        <v>1</v>
      </c>
      <c r="G35" s="475">
        <v>3001.38</v>
      </c>
      <c r="H35" s="475">
        <v>3277.78</v>
      </c>
      <c r="I35" s="475">
        <f t="shared" si="1"/>
        <v>6279.16</v>
      </c>
      <c r="J35" s="475">
        <f t="shared" si="2"/>
        <v>6279.16</v>
      </c>
      <c r="K35" s="475">
        <f t="shared" si="3"/>
        <v>109.20909714864496</v>
      </c>
    </row>
    <row r="36" spans="1:11" s="62" customFormat="1" ht="14.25" x14ac:dyDescent="0.2">
      <c r="A36" s="462">
        <v>26</v>
      </c>
      <c r="B36" s="66" t="s">
        <v>99</v>
      </c>
      <c r="C36" s="475">
        <v>2</v>
      </c>
      <c r="D36" s="475">
        <v>7</v>
      </c>
      <c r="E36" s="475">
        <v>18</v>
      </c>
      <c r="F36" s="475">
        <f t="shared" si="0"/>
        <v>27</v>
      </c>
      <c r="G36" s="475">
        <v>376336.98</v>
      </c>
      <c r="H36" s="475">
        <v>218804.81</v>
      </c>
      <c r="I36" s="475">
        <f t="shared" si="1"/>
        <v>595141.79</v>
      </c>
      <c r="J36" s="475">
        <f t="shared" si="2"/>
        <v>22042.288518518519</v>
      </c>
      <c r="K36" s="475">
        <f t="shared" si="3"/>
        <v>58.140661595360633</v>
      </c>
    </row>
    <row r="37" spans="1:11" s="62" customFormat="1" ht="14.25" x14ac:dyDescent="0.2">
      <c r="A37" s="462">
        <v>27</v>
      </c>
      <c r="B37" s="66" t="s">
        <v>100</v>
      </c>
      <c r="C37" s="475">
        <v>0</v>
      </c>
      <c r="D37" s="475">
        <v>1</v>
      </c>
      <c r="E37" s="475">
        <v>3</v>
      </c>
      <c r="F37" s="475">
        <f t="shared" si="0"/>
        <v>4</v>
      </c>
      <c r="G37" s="475">
        <v>74922.59</v>
      </c>
      <c r="H37" s="475">
        <v>16471.16</v>
      </c>
      <c r="I37" s="475">
        <f t="shared" si="1"/>
        <v>91393.75</v>
      </c>
      <c r="J37" s="475">
        <f t="shared" si="2"/>
        <v>22848.4375</v>
      </c>
      <c r="K37" s="475">
        <f t="shared" si="3"/>
        <v>21.984237330823721</v>
      </c>
    </row>
    <row r="38" spans="1:11" s="62" customFormat="1" ht="14.25" x14ac:dyDescent="0.2">
      <c r="A38" s="462">
        <v>28</v>
      </c>
      <c r="B38" s="66" t="s">
        <v>101</v>
      </c>
      <c r="C38" s="475">
        <v>0</v>
      </c>
      <c r="D38" s="475">
        <v>1</v>
      </c>
      <c r="E38" s="475">
        <v>0</v>
      </c>
      <c r="F38" s="475">
        <f t="shared" si="0"/>
        <v>1</v>
      </c>
      <c r="G38" s="475">
        <v>969.67</v>
      </c>
      <c r="H38" s="475">
        <v>1054.42</v>
      </c>
      <c r="I38" s="475">
        <f t="shared" si="1"/>
        <v>2024.0900000000001</v>
      </c>
      <c r="J38" s="475">
        <f t="shared" si="2"/>
        <v>2024.0900000000001</v>
      </c>
      <c r="K38" s="475">
        <f t="shared" si="3"/>
        <v>108.74008683366507</v>
      </c>
    </row>
    <row r="39" spans="1:11" s="62" customFormat="1" ht="14.25" x14ac:dyDescent="0.2">
      <c r="A39" s="462">
        <v>29</v>
      </c>
      <c r="B39" s="66" t="s">
        <v>102</v>
      </c>
      <c r="C39" s="475">
        <v>0</v>
      </c>
      <c r="D39" s="475">
        <v>1</v>
      </c>
      <c r="E39" s="475">
        <v>1</v>
      </c>
      <c r="F39" s="475">
        <f t="shared" si="0"/>
        <v>2</v>
      </c>
      <c r="G39" s="475">
        <v>2545.52</v>
      </c>
      <c r="H39" s="475">
        <v>3306.43</v>
      </c>
      <c r="I39" s="475">
        <f t="shared" si="1"/>
        <v>5851.95</v>
      </c>
      <c r="J39" s="475">
        <f t="shared" si="2"/>
        <v>2925.9749999999999</v>
      </c>
      <c r="K39" s="475">
        <f t="shared" si="3"/>
        <v>129.89212420252051</v>
      </c>
    </row>
    <row r="40" spans="1:11" s="62" customFormat="1" ht="14.25" x14ac:dyDescent="0.2">
      <c r="A40" s="462">
        <v>30</v>
      </c>
      <c r="B40" s="66" t="s">
        <v>103</v>
      </c>
      <c r="C40" s="475">
        <v>0</v>
      </c>
      <c r="D40" s="475">
        <v>1</v>
      </c>
      <c r="E40" s="475">
        <v>1</v>
      </c>
      <c r="F40" s="475">
        <f t="shared" si="0"/>
        <v>2</v>
      </c>
      <c r="G40" s="475">
        <v>3565.18</v>
      </c>
      <c r="H40" s="475">
        <v>2619.1799999999998</v>
      </c>
      <c r="I40" s="475">
        <f t="shared" si="1"/>
        <v>6184.36</v>
      </c>
      <c r="J40" s="475">
        <f t="shared" si="2"/>
        <v>3092.18</v>
      </c>
      <c r="K40" s="475">
        <f t="shared" si="3"/>
        <v>73.465575370668518</v>
      </c>
    </row>
    <row r="41" spans="1:11" s="62" customFormat="1" ht="14.25" x14ac:dyDescent="0.2">
      <c r="A41" s="462">
        <v>31</v>
      </c>
      <c r="B41" s="66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62" customFormat="1" ht="14.25" x14ac:dyDescent="0.2">
      <c r="A42" s="462">
        <v>32</v>
      </c>
      <c r="B42" s="66" t="s">
        <v>105</v>
      </c>
      <c r="C42" s="475">
        <v>1</v>
      </c>
      <c r="D42" s="475">
        <v>2</v>
      </c>
      <c r="E42" s="475">
        <v>1</v>
      </c>
      <c r="F42" s="475">
        <f t="shared" si="0"/>
        <v>4</v>
      </c>
      <c r="G42" s="475">
        <v>10996.52</v>
      </c>
      <c r="H42" s="475">
        <v>30806.57</v>
      </c>
      <c r="I42" s="475">
        <f t="shared" si="1"/>
        <v>41803.089999999997</v>
      </c>
      <c r="J42" s="475">
        <f t="shared" si="2"/>
        <v>10450.772499999999</v>
      </c>
      <c r="K42" s="475">
        <f t="shared" si="3"/>
        <v>280.14835602536073</v>
      </c>
    </row>
    <row r="43" spans="1:11" s="62" customFormat="1" ht="14.25" x14ac:dyDescent="0.2">
      <c r="A43" s="462">
        <v>33</v>
      </c>
      <c r="B43" s="66" t="s">
        <v>106</v>
      </c>
      <c r="C43" s="475">
        <v>0</v>
      </c>
      <c r="D43" s="475">
        <v>1</v>
      </c>
      <c r="E43" s="475">
        <v>16</v>
      </c>
      <c r="F43" s="475">
        <f t="shared" si="0"/>
        <v>17</v>
      </c>
      <c r="G43" s="475">
        <v>202992.81</v>
      </c>
      <c r="H43" s="475">
        <v>57408.91</v>
      </c>
      <c r="I43" s="475">
        <f t="shared" si="1"/>
        <v>260401.72</v>
      </c>
      <c r="J43" s="475">
        <f t="shared" si="2"/>
        <v>15317.748235294117</v>
      </c>
      <c r="K43" s="475">
        <f t="shared" si="3"/>
        <v>28.281252917283133</v>
      </c>
    </row>
    <row r="44" spans="1:11" s="62" customFormat="1" ht="14.25" x14ac:dyDescent="0.2">
      <c r="A44" s="462">
        <v>34</v>
      </c>
      <c r="B44" s="66" t="s">
        <v>107</v>
      </c>
      <c r="C44" s="475">
        <v>0</v>
      </c>
      <c r="D44" s="475">
        <v>0</v>
      </c>
      <c r="E44" s="475">
        <v>2</v>
      </c>
      <c r="F44" s="475">
        <f t="shared" si="0"/>
        <v>2</v>
      </c>
      <c r="G44" s="475">
        <v>5223.1400000000003</v>
      </c>
      <c r="H44" s="475">
        <v>3656.25</v>
      </c>
      <c r="I44" s="475">
        <f t="shared" si="1"/>
        <v>8879.39</v>
      </c>
      <c r="J44" s="475">
        <f t="shared" si="2"/>
        <v>4439.6949999999997</v>
      </c>
      <c r="K44" s="475">
        <f t="shared" si="3"/>
        <v>70.00099556971476</v>
      </c>
    </row>
    <row r="45" spans="1:11" s="62" customFormat="1" ht="14.25" x14ac:dyDescent="0.2">
      <c r="A45" s="462">
        <v>35</v>
      </c>
      <c r="B45" s="66" t="s">
        <v>108</v>
      </c>
      <c r="C45" s="475">
        <v>0</v>
      </c>
      <c r="D45" s="475">
        <v>1</v>
      </c>
      <c r="E45" s="475">
        <v>0</v>
      </c>
      <c r="F45" s="475">
        <f t="shared" si="0"/>
        <v>1</v>
      </c>
      <c r="G45" s="475">
        <v>1380.09</v>
      </c>
      <c r="H45" s="475">
        <v>1389.85</v>
      </c>
      <c r="I45" s="475">
        <f t="shared" si="1"/>
        <v>2769.9399999999996</v>
      </c>
      <c r="J45" s="475">
        <f t="shared" si="2"/>
        <v>2769.9399999999996</v>
      </c>
      <c r="K45" s="475">
        <f t="shared" si="3"/>
        <v>100.70720025505584</v>
      </c>
    </row>
    <row r="46" spans="1:11" s="62" customFormat="1" ht="14.25" x14ac:dyDescent="0.2">
      <c r="A46" s="462">
        <v>36</v>
      </c>
      <c r="B46" s="66" t="s">
        <v>109</v>
      </c>
      <c r="C46" s="475">
        <v>0</v>
      </c>
      <c r="D46" s="475">
        <v>1</v>
      </c>
      <c r="E46" s="475">
        <v>1</v>
      </c>
      <c r="F46" s="475">
        <f t="shared" si="0"/>
        <v>2</v>
      </c>
      <c r="G46" s="475">
        <v>8791.27</v>
      </c>
      <c r="H46" s="475">
        <v>9270.31</v>
      </c>
      <c r="I46" s="475">
        <f t="shared" si="1"/>
        <v>18061.580000000002</v>
      </c>
      <c r="J46" s="475">
        <f t="shared" si="2"/>
        <v>9030.7900000000009</v>
      </c>
      <c r="K46" s="475">
        <f t="shared" si="3"/>
        <v>105.44904206104464</v>
      </c>
    </row>
    <row r="47" spans="1:11" s="61" customFormat="1" x14ac:dyDescent="0.2">
      <c r="A47" s="550" t="s">
        <v>63</v>
      </c>
      <c r="B47" s="551"/>
      <c r="C47" s="478">
        <f t="shared" ref="C47:I47" si="4">SUM(C4:C46)</f>
        <v>14</v>
      </c>
      <c r="D47" s="478">
        <f t="shared" si="4"/>
        <v>33</v>
      </c>
      <c r="E47" s="478">
        <f t="shared" si="4"/>
        <v>116</v>
      </c>
      <c r="F47" s="478">
        <f t="shared" si="4"/>
        <v>163</v>
      </c>
      <c r="G47" s="478">
        <f t="shared" si="4"/>
        <v>2288055.2599999998</v>
      </c>
      <c r="H47" s="478">
        <f t="shared" si="4"/>
        <v>2661055.56</v>
      </c>
      <c r="I47" s="478">
        <f t="shared" si="4"/>
        <v>4949110.8200000012</v>
      </c>
      <c r="J47" s="478">
        <f t="shared" si="2"/>
        <v>30362.643067484671</v>
      </c>
      <c r="K47" s="478">
        <f t="shared" si="3"/>
        <v>116.30206693521905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127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4" t="s">
        <v>2</v>
      </c>
    </row>
    <row r="10" spans="1:11" ht="30" customHeight="1" x14ac:dyDescent="0.2">
      <c r="A10" s="70" t="s">
        <v>64</v>
      </c>
      <c r="B10" s="70" t="s">
        <v>117</v>
      </c>
      <c r="C10" s="70" t="s">
        <v>118</v>
      </c>
      <c r="D10" s="70" t="s">
        <v>67</v>
      </c>
      <c r="E10" s="70" t="s">
        <v>119</v>
      </c>
      <c r="F10" s="70" t="s">
        <v>69</v>
      </c>
      <c r="G10" s="70" t="s">
        <v>70</v>
      </c>
      <c r="H10" s="70" t="s">
        <v>71</v>
      </c>
      <c r="I10" s="70" t="s">
        <v>72</v>
      </c>
      <c r="J10" s="70" t="s">
        <v>73</v>
      </c>
      <c r="K10" s="70" t="s">
        <v>74</v>
      </c>
    </row>
    <row r="11" spans="1:11" s="69" customFormat="1" ht="14.25" x14ac:dyDescent="0.2">
      <c r="A11" s="72">
        <v>1</v>
      </c>
      <c r="B11" s="73" t="s">
        <v>75</v>
      </c>
      <c r="C11" s="475">
        <v>0</v>
      </c>
      <c r="D11" s="475">
        <v>0</v>
      </c>
      <c r="E11" s="475">
        <v>1</v>
      </c>
      <c r="F11" s="475">
        <f t="shared" ref="F11:F46" si="0">(C11+D11+E11)</f>
        <v>1</v>
      </c>
      <c r="G11" s="475">
        <v>2923.89</v>
      </c>
      <c r="H11" s="475">
        <v>2969.34</v>
      </c>
      <c r="I11" s="475">
        <f t="shared" ref="I11:I46" si="1">(G11+H11)</f>
        <v>5893.23</v>
      </c>
      <c r="J11" s="475">
        <f t="shared" ref="J11:J47" si="2">(I11/F11)</f>
        <v>5893.23</v>
      </c>
      <c r="K11" s="475">
        <f t="shared" ref="K11:K47" si="3">(H11/G11)*100</f>
        <v>101.55443604239558</v>
      </c>
    </row>
    <row r="12" spans="1:11" s="69" customFormat="1" ht="14.25" x14ac:dyDescent="0.2">
      <c r="A12" s="72">
        <v>2</v>
      </c>
      <c r="B12" s="73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69" customFormat="1" ht="14.25" x14ac:dyDescent="0.2">
      <c r="A13" s="72">
        <v>3</v>
      </c>
      <c r="B13" s="73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69" customFormat="1" ht="14.25" x14ac:dyDescent="0.2">
      <c r="A14" s="72">
        <v>4</v>
      </c>
      <c r="B14" s="73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8129.82</v>
      </c>
      <c r="H14" s="475">
        <v>3900.91</v>
      </c>
      <c r="I14" s="475">
        <f t="shared" si="1"/>
        <v>12030.73</v>
      </c>
      <c r="J14" s="475">
        <f t="shared" si="2"/>
        <v>12030.73</v>
      </c>
      <c r="K14" s="475">
        <f t="shared" si="3"/>
        <v>47.98273516510821</v>
      </c>
    </row>
    <row r="15" spans="1:11" s="69" customFormat="1" ht="14.25" x14ac:dyDescent="0.2">
      <c r="A15" s="72">
        <v>5</v>
      </c>
      <c r="B15" s="73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69" customFormat="1" ht="14.25" x14ac:dyDescent="0.2">
      <c r="A16" s="72">
        <v>6</v>
      </c>
      <c r="B16" s="73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69" customFormat="1" ht="14.25" x14ac:dyDescent="0.2">
      <c r="A17" s="72">
        <v>7</v>
      </c>
      <c r="B17" s="73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69" customFormat="1" ht="14.25" x14ac:dyDescent="0.2">
      <c r="A18" s="72">
        <v>8</v>
      </c>
      <c r="B18" s="73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69" customFormat="1" ht="14.25" x14ac:dyDescent="0.2">
      <c r="A19" s="72">
        <v>9</v>
      </c>
      <c r="B19" s="73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69" customFormat="1" ht="14.25" x14ac:dyDescent="0.2">
      <c r="A20" s="72">
        <v>10</v>
      </c>
      <c r="B20" s="73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69" customFormat="1" ht="14.25" x14ac:dyDescent="0.2">
      <c r="A21" s="72">
        <v>11</v>
      </c>
      <c r="B21" s="73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69" customFormat="1" ht="14.25" x14ac:dyDescent="0.2">
      <c r="A22" s="72">
        <v>12</v>
      </c>
      <c r="B22" s="73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69" customFormat="1" ht="14.25" x14ac:dyDescent="0.2">
      <c r="A23" s="72">
        <v>13</v>
      </c>
      <c r="B23" s="73" t="s">
        <v>87</v>
      </c>
      <c r="C23" s="475">
        <v>0</v>
      </c>
      <c r="D23" s="475">
        <v>0</v>
      </c>
      <c r="E23" s="475">
        <v>0</v>
      </c>
      <c r="F23" s="475">
        <f t="shared" si="0"/>
        <v>0</v>
      </c>
      <c r="G23" s="475">
        <v>0</v>
      </c>
      <c r="H23" s="475">
        <v>0</v>
      </c>
      <c r="I23" s="475">
        <f t="shared" si="1"/>
        <v>0</v>
      </c>
      <c r="J23" s="475" t="e">
        <f t="shared" si="2"/>
        <v>#DIV/0!</v>
      </c>
      <c r="K23" s="475" t="e">
        <f t="shared" si="3"/>
        <v>#DIV/0!</v>
      </c>
    </row>
    <row r="24" spans="1:11" s="69" customFormat="1" ht="14.25" x14ac:dyDescent="0.2">
      <c r="A24" s="72">
        <v>14</v>
      </c>
      <c r="B24" s="73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69" customFormat="1" ht="14.25" x14ac:dyDescent="0.2">
      <c r="A25" s="72">
        <v>15</v>
      </c>
      <c r="B25" s="73" t="s">
        <v>89</v>
      </c>
      <c r="C25" s="475">
        <v>0</v>
      </c>
      <c r="D25" s="475">
        <v>0</v>
      </c>
      <c r="E25" s="475">
        <v>1</v>
      </c>
      <c r="F25" s="475">
        <f t="shared" si="0"/>
        <v>1</v>
      </c>
      <c r="G25" s="475">
        <v>511.18</v>
      </c>
      <c r="H25" s="475">
        <v>1070.53</v>
      </c>
      <c r="I25" s="475">
        <f t="shared" si="1"/>
        <v>1581.71</v>
      </c>
      <c r="J25" s="475">
        <f t="shared" si="2"/>
        <v>1581.71</v>
      </c>
      <c r="K25" s="475">
        <f t="shared" si="3"/>
        <v>209.42329512109237</v>
      </c>
    </row>
    <row r="26" spans="1:11" s="69" customFormat="1" ht="14.25" x14ac:dyDescent="0.2">
      <c r="A26" s="72">
        <v>16</v>
      </c>
      <c r="B26" s="73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69" customFormat="1" ht="14.25" x14ac:dyDescent="0.2">
      <c r="A27" s="72">
        <v>17</v>
      </c>
      <c r="B27" s="73" t="s">
        <v>91</v>
      </c>
      <c r="C27" s="475">
        <v>0</v>
      </c>
      <c r="D27" s="475">
        <v>0</v>
      </c>
      <c r="E27" s="475">
        <v>8</v>
      </c>
      <c r="F27" s="475">
        <f t="shared" si="0"/>
        <v>8</v>
      </c>
      <c r="G27" s="475">
        <v>1063705.29</v>
      </c>
      <c r="H27" s="475">
        <v>915666.93</v>
      </c>
      <c r="I27" s="475">
        <f t="shared" si="1"/>
        <v>1979372.2200000002</v>
      </c>
      <c r="J27" s="475">
        <f t="shared" si="2"/>
        <v>247421.52750000003</v>
      </c>
      <c r="K27" s="475">
        <f t="shared" si="3"/>
        <v>86.082765462226845</v>
      </c>
    </row>
    <row r="28" spans="1:11" s="69" customFormat="1" ht="14.25" x14ac:dyDescent="0.2">
      <c r="A28" s="72">
        <v>18</v>
      </c>
      <c r="B28" s="73" t="s">
        <v>92</v>
      </c>
      <c r="C28" s="475">
        <v>0</v>
      </c>
      <c r="D28" s="475">
        <v>0</v>
      </c>
      <c r="E28" s="475">
        <v>8</v>
      </c>
      <c r="F28" s="475">
        <f t="shared" si="0"/>
        <v>8</v>
      </c>
      <c r="G28" s="475">
        <v>197139.31</v>
      </c>
      <c r="H28" s="475">
        <v>25033.94</v>
      </c>
      <c r="I28" s="475">
        <f t="shared" si="1"/>
        <v>222173.25</v>
      </c>
      <c r="J28" s="475">
        <f t="shared" si="2"/>
        <v>27771.65625</v>
      </c>
      <c r="K28" s="475">
        <f t="shared" si="3"/>
        <v>12.698603845169185</v>
      </c>
    </row>
    <row r="29" spans="1:11" s="69" customFormat="1" ht="14.25" x14ac:dyDescent="0.2">
      <c r="A29" s="72">
        <v>19</v>
      </c>
      <c r="B29" s="73" t="s">
        <v>93</v>
      </c>
      <c r="C29" s="475">
        <v>0</v>
      </c>
      <c r="D29" s="475">
        <v>0</v>
      </c>
      <c r="E29" s="475">
        <v>2</v>
      </c>
      <c r="F29" s="475">
        <f t="shared" si="0"/>
        <v>2</v>
      </c>
      <c r="G29" s="475">
        <v>6882.43</v>
      </c>
      <c r="H29" s="475">
        <v>9620.57</v>
      </c>
      <c r="I29" s="475">
        <f t="shared" si="1"/>
        <v>16503</v>
      </c>
      <c r="J29" s="475">
        <f t="shared" si="2"/>
        <v>8251.5</v>
      </c>
      <c r="K29" s="475">
        <f t="shared" si="3"/>
        <v>139.78449472061465</v>
      </c>
    </row>
    <row r="30" spans="1:11" s="69" customFormat="1" ht="14.25" x14ac:dyDescent="0.2">
      <c r="A30" s="72">
        <v>20</v>
      </c>
      <c r="B30" s="73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12238.77</v>
      </c>
      <c r="H30" s="475">
        <v>1528.18</v>
      </c>
      <c r="I30" s="475">
        <f t="shared" si="1"/>
        <v>13766.95</v>
      </c>
      <c r="J30" s="475">
        <f t="shared" si="2"/>
        <v>13766.95</v>
      </c>
      <c r="K30" s="475">
        <f t="shared" si="3"/>
        <v>12.486385478279271</v>
      </c>
    </row>
    <row r="31" spans="1:11" s="69" customFormat="1" ht="14.25" x14ac:dyDescent="0.2">
      <c r="A31" s="72">
        <v>21</v>
      </c>
      <c r="B31" s="73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69" customFormat="1" ht="14.25" x14ac:dyDescent="0.2">
      <c r="A32" s="72">
        <v>22</v>
      </c>
      <c r="B32" s="73" t="s">
        <v>96</v>
      </c>
      <c r="C32" s="475">
        <v>0</v>
      </c>
      <c r="D32" s="475">
        <v>0</v>
      </c>
      <c r="E32" s="475">
        <v>1</v>
      </c>
      <c r="F32" s="475">
        <f t="shared" si="0"/>
        <v>1</v>
      </c>
      <c r="G32" s="475">
        <v>10429.32</v>
      </c>
      <c r="H32" s="475">
        <v>5414.77</v>
      </c>
      <c r="I32" s="475">
        <f t="shared" si="1"/>
        <v>15844.09</v>
      </c>
      <c r="J32" s="475">
        <f t="shared" si="2"/>
        <v>15844.09</v>
      </c>
      <c r="K32" s="475">
        <f t="shared" si="3"/>
        <v>51.918725286020575</v>
      </c>
    </row>
    <row r="33" spans="1:11" s="69" customFormat="1" ht="14.25" x14ac:dyDescent="0.2">
      <c r="A33" s="72">
        <v>23</v>
      </c>
      <c r="B33" s="73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69" customFormat="1" ht="14.25" x14ac:dyDescent="0.2">
      <c r="A34" s="462">
        <v>24</v>
      </c>
      <c r="B34" s="73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0</v>
      </c>
      <c r="H34" s="475">
        <v>0</v>
      </c>
      <c r="I34" s="475">
        <f>(G34+H34)</f>
        <v>0</v>
      </c>
      <c r="J34" s="475" t="e">
        <f>(I34/F34)</f>
        <v>#DIV/0!</v>
      </c>
      <c r="K34" s="475" t="e">
        <f>(H34/G34)*100</f>
        <v>#DIV/0!</v>
      </c>
    </row>
    <row r="35" spans="1:11" s="69" customFormat="1" ht="14.25" x14ac:dyDescent="0.2">
      <c r="A35" s="462">
        <v>25</v>
      </c>
      <c r="B35" s="73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69" customFormat="1" ht="14.25" x14ac:dyDescent="0.2">
      <c r="A36" s="462">
        <v>26</v>
      </c>
      <c r="B36" s="73" t="s">
        <v>99</v>
      </c>
      <c r="C36" s="475">
        <v>0</v>
      </c>
      <c r="D36" s="475">
        <v>1</v>
      </c>
      <c r="E36" s="475">
        <v>3</v>
      </c>
      <c r="F36" s="475">
        <f t="shared" si="0"/>
        <v>4</v>
      </c>
      <c r="G36" s="475">
        <v>24541.98</v>
      </c>
      <c r="H36" s="475">
        <v>28161.41</v>
      </c>
      <c r="I36" s="475">
        <f t="shared" si="1"/>
        <v>52703.39</v>
      </c>
      <c r="J36" s="475">
        <f t="shared" si="2"/>
        <v>13175.8475</v>
      </c>
      <c r="K36" s="475">
        <f t="shared" si="3"/>
        <v>114.74791357502532</v>
      </c>
    </row>
    <row r="37" spans="1:11" s="69" customFormat="1" ht="14.25" x14ac:dyDescent="0.2">
      <c r="A37" s="462">
        <v>27</v>
      </c>
      <c r="B37" s="73" t="s">
        <v>100</v>
      </c>
      <c r="C37" s="475">
        <v>0</v>
      </c>
      <c r="D37" s="475">
        <v>2</v>
      </c>
      <c r="E37" s="475">
        <v>1</v>
      </c>
      <c r="F37" s="475">
        <f t="shared" si="0"/>
        <v>3</v>
      </c>
      <c r="G37" s="475">
        <v>9957.74</v>
      </c>
      <c r="H37" s="475">
        <v>4319.2</v>
      </c>
      <c r="I37" s="475">
        <f t="shared" si="1"/>
        <v>14276.939999999999</v>
      </c>
      <c r="J37" s="475">
        <f t="shared" si="2"/>
        <v>4758.9799999999996</v>
      </c>
      <c r="K37" s="475">
        <f t="shared" si="3"/>
        <v>43.375304034851283</v>
      </c>
    </row>
    <row r="38" spans="1:11" s="69" customFormat="1" ht="14.25" x14ac:dyDescent="0.2">
      <c r="A38" s="462">
        <v>28</v>
      </c>
      <c r="B38" s="73" t="s">
        <v>101</v>
      </c>
      <c r="C38" s="475">
        <v>0</v>
      </c>
      <c r="D38" s="475">
        <v>1</v>
      </c>
      <c r="E38" s="475">
        <v>0</v>
      </c>
      <c r="F38" s="475">
        <f t="shared" si="0"/>
        <v>1</v>
      </c>
      <c r="G38" s="475">
        <v>416.75</v>
      </c>
      <c r="H38" s="475">
        <v>1179.69</v>
      </c>
      <c r="I38" s="475">
        <f t="shared" si="1"/>
        <v>1596.44</v>
      </c>
      <c r="J38" s="475">
        <f t="shared" si="2"/>
        <v>1596.44</v>
      </c>
      <c r="K38" s="475">
        <f t="shared" si="3"/>
        <v>283.06898620275945</v>
      </c>
    </row>
    <row r="39" spans="1:11" s="69" customFormat="1" ht="14.25" x14ac:dyDescent="0.2">
      <c r="A39" s="462">
        <v>29</v>
      </c>
      <c r="B39" s="73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4879.04</v>
      </c>
      <c r="H39" s="475">
        <v>1698.92</v>
      </c>
      <c r="I39" s="475">
        <f t="shared" si="1"/>
        <v>6577.96</v>
      </c>
      <c r="J39" s="475">
        <f t="shared" si="2"/>
        <v>6577.96</v>
      </c>
      <c r="K39" s="475">
        <f t="shared" si="3"/>
        <v>34.82078441660655</v>
      </c>
    </row>
    <row r="40" spans="1:11" s="69" customFormat="1" ht="14.25" x14ac:dyDescent="0.2">
      <c r="A40" s="462">
        <v>30</v>
      </c>
      <c r="B40" s="73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69" customFormat="1" ht="14.25" x14ac:dyDescent="0.2">
      <c r="A41" s="462">
        <v>31</v>
      </c>
      <c r="B41" s="73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69" customFormat="1" ht="14.25" x14ac:dyDescent="0.2">
      <c r="A42" s="462">
        <v>32</v>
      </c>
      <c r="B42" s="73" t="s">
        <v>105</v>
      </c>
      <c r="C42" s="475">
        <v>0</v>
      </c>
      <c r="D42" s="475">
        <v>0</v>
      </c>
      <c r="E42" s="475">
        <v>0</v>
      </c>
      <c r="F42" s="475">
        <f t="shared" si="0"/>
        <v>0</v>
      </c>
      <c r="G42" s="475">
        <v>0</v>
      </c>
      <c r="H42" s="475">
        <v>0</v>
      </c>
      <c r="I42" s="475">
        <f t="shared" si="1"/>
        <v>0</v>
      </c>
      <c r="J42" s="475" t="e">
        <f t="shared" si="2"/>
        <v>#DIV/0!</v>
      </c>
      <c r="K42" s="475" t="e">
        <f t="shared" si="3"/>
        <v>#DIV/0!</v>
      </c>
    </row>
    <row r="43" spans="1:11" s="69" customFormat="1" ht="14.25" x14ac:dyDescent="0.2">
      <c r="A43" s="462">
        <v>33</v>
      </c>
      <c r="B43" s="73" t="s">
        <v>106</v>
      </c>
      <c r="C43" s="475">
        <v>0</v>
      </c>
      <c r="D43" s="475">
        <v>0</v>
      </c>
      <c r="E43" s="475">
        <v>3</v>
      </c>
      <c r="F43" s="475">
        <f t="shared" si="0"/>
        <v>3</v>
      </c>
      <c r="G43" s="475">
        <v>32521.5</v>
      </c>
      <c r="H43" s="475">
        <v>11310.79</v>
      </c>
      <c r="I43" s="475">
        <f t="shared" si="1"/>
        <v>43832.29</v>
      </c>
      <c r="J43" s="475">
        <f t="shared" si="2"/>
        <v>14610.763333333334</v>
      </c>
      <c r="K43" s="475">
        <f t="shared" si="3"/>
        <v>34.779422843349792</v>
      </c>
    </row>
    <row r="44" spans="1:11" s="69" customFormat="1" ht="14.25" x14ac:dyDescent="0.2">
      <c r="A44" s="462">
        <v>34</v>
      </c>
      <c r="B44" s="73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69" customFormat="1" ht="14.25" x14ac:dyDescent="0.2">
      <c r="A45" s="462">
        <v>35</v>
      </c>
      <c r="B45" s="73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69" customFormat="1" ht="14.25" x14ac:dyDescent="0.2">
      <c r="A46" s="462">
        <v>36</v>
      </c>
      <c r="B46" s="73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68" customFormat="1" x14ac:dyDescent="0.2">
      <c r="A47" s="550" t="s">
        <v>63</v>
      </c>
      <c r="B47" s="551"/>
      <c r="C47" s="478">
        <f t="shared" ref="C47:I47" si="4">SUM(C4:C46)</f>
        <v>0</v>
      </c>
      <c r="D47" s="478">
        <f t="shared" si="4"/>
        <v>4</v>
      </c>
      <c r="E47" s="478">
        <f t="shared" si="4"/>
        <v>31</v>
      </c>
      <c r="F47" s="478">
        <f t="shared" si="4"/>
        <v>35</v>
      </c>
      <c r="G47" s="478">
        <f t="shared" si="4"/>
        <v>1374277.02</v>
      </c>
      <c r="H47" s="478">
        <f t="shared" si="4"/>
        <v>1011875.18</v>
      </c>
      <c r="I47" s="478">
        <f t="shared" si="4"/>
        <v>2386152.2000000002</v>
      </c>
      <c r="J47" s="478">
        <f t="shared" si="2"/>
        <v>68175.777142857143</v>
      </c>
      <c r="K47" s="478">
        <f t="shared" si="3"/>
        <v>73.62963691265098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128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81" t="s">
        <v>2</v>
      </c>
    </row>
    <row r="10" spans="1:11" ht="30" customHeight="1" x14ac:dyDescent="0.2">
      <c r="A10" s="77" t="s">
        <v>64</v>
      </c>
      <c r="B10" s="77" t="s">
        <v>117</v>
      </c>
      <c r="C10" s="77" t="s">
        <v>118</v>
      </c>
      <c r="D10" s="77" t="s">
        <v>67</v>
      </c>
      <c r="E10" s="77" t="s">
        <v>119</v>
      </c>
      <c r="F10" s="77" t="s">
        <v>69</v>
      </c>
      <c r="G10" s="77" t="s">
        <v>70</v>
      </c>
      <c r="H10" s="77" t="s">
        <v>71</v>
      </c>
      <c r="I10" s="77" t="s">
        <v>72</v>
      </c>
      <c r="J10" s="77" t="s">
        <v>73</v>
      </c>
      <c r="K10" s="77" t="s">
        <v>74</v>
      </c>
    </row>
    <row r="11" spans="1:11" s="76" customFormat="1" ht="14.25" x14ac:dyDescent="0.2">
      <c r="A11" s="79">
        <v>1</v>
      </c>
      <c r="B11" s="80" t="s">
        <v>75</v>
      </c>
      <c r="C11" s="475">
        <v>2</v>
      </c>
      <c r="D11" s="475">
        <v>5</v>
      </c>
      <c r="E11" s="475">
        <v>3</v>
      </c>
      <c r="F11" s="475">
        <f t="shared" ref="F11:F46" si="0">(C11+D11+E11)</f>
        <v>10</v>
      </c>
      <c r="G11" s="475">
        <v>100719.19</v>
      </c>
      <c r="H11" s="475">
        <v>28396.3</v>
      </c>
      <c r="I11" s="475">
        <f t="shared" ref="I11:I46" si="1">(G11+H11)</f>
        <v>129115.49</v>
      </c>
      <c r="J11" s="475">
        <f t="shared" ref="J11:J47" si="2">(I11/F11)</f>
        <v>12911.549000000001</v>
      </c>
      <c r="K11" s="475">
        <f t="shared" ref="K11:K47" si="3">(H11/G11)*100</f>
        <v>28.193534916235922</v>
      </c>
    </row>
    <row r="12" spans="1:11" s="76" customFormat="1" ht="14.25" x14ac:dyDescent="0.2">
      <c r="A12" s="79">
        <v>2</v>
      </c>
      <c r="B12" s="80" t="s">
        <v>76</v>
      </c>
      <c r="C12" s="475">
        <v>0</v>
      </c>
      <c r="D12" s="475">
        <v>0</v>
      </c>
      <c r="E12" s="475">
        <v>3</v>
      </c>
      <c r="F12" s="475">
        <f t="shared" si="0"/>
        <v>3</v>
      </c>
      <c r="G12" s="475">
        <v>39436.44</v>
      </c>
      <c r="H12" s="475">
        <v>17609.23</v>
      </c>
      <c r="I12" s="475">
        <f t="shared" si="1"/>
        <v>57045.67</v>
      </c>
      <c r="J12" s="475">
        <f t="shared" si="2"/>
        <v>19015.223333333332</v>
      </c>
      <c r="K12" s="475">
        <f t="shared" si="3"/>
        <v>44.652179557789694</v>
      </c>
    </row>
    <row r="13" spans="1:11" s="76" customFormat="1" ht="14.25" x14ac:dyDescent="0.2">
      <c r="A13" s="79">
        <v>3</v>
      </c>
      <c r="B13" s="80" t="s">
        <v>77</v>
      </c>
      <c r="C13" s="475">
        <v>1</v>
      </c>
      <c r="D13" s="475">
        <v>0</v>
      </c>
      <c r="E13" s="475">
        <v>3</v>
      </c>
      <c r="F13" s="475">
        <f t="shared" si="0"/>
        <v>4</v>
      </c>
      <c r="G13" s="475">
        <v>23402.400000000001</v>
      </c>
      <c r="H13" s="475">
        <v>26200.54</v>
      </c>
      <c r="I13" s="475">
        <f t="shared" si="1"/>
        <v>49602.94</v>
      </c>
      <c r="J13" s="475">
        <f t="shared" si="2"/>
        <v>12400.735000000001</v>
      </c>
      <c r="K13" s="475">
        <f t="shared" si="3"/>
        <v>111.95663692612723</v>
      </c>
    </row>
    <row r="14" spans="1:11" s="76" customFormat="1" ht="14.25" x14ac:dyDescent="0.2">
      <c r="A14" s="79">
        <v>4</v>
      </c>
      <c r="B14" s="80" t="s">
        <v>78</v>
      </c>
      <c r="C14" s="475">
        <v>1</v>
      </c>
      <c r="D14" s="475">
        <v>3</v>
      </c>
      <c r="E14" s="475">
        <v>5</v>
      </c>
      <c r="F14" s="475">
        <f t="shared" si="0"/>
        <v>9</v>
      </c>
      <c r="G14" s="475">
        <v>81838.559999999998</v>
      </c>
      <c r="H14" s="475">
        <v>36730.449999999997</v>
      </c>
      <c r="I14" s="475">
        <f t="shared" si="1"/>
        <v>118569.01</v>
      </c>
      <c r="J14" s="475">
        <f t="shared" si="2"/>
        <v>13174.334444444445</v>
      </c>
      <c r="K14" s="475">
        <f t="shared" si="3"/>
        <v>44.881593713281362</v>
      </c>
    </row>
    <row r="15" spans="1:11" s="76" customFormat="1" ht="14.25" x14ac:dyDescent="0.2">
      <c r="A15" s="79">
        <v>5</v>
      </c>
      <c r="B15" s="80" t="s">
        <v>79</v>
      </c>
      <c r="C15" s="475">
        <v>0</v>
      </c>
      <c r="D15" s="475">
        <v>0</v>
      </c>
      <c r="E15" s="475">
        <v>1</v>
      </c>
      <c r="F15" s="475">
        <f t="shared" si="0"/>
        <v>1</v>
      </c>
      <c r="G15" s="475">
        <v>4654.8599999999997</v>
      </c>
      <c r="H15" s="475">
        <v>1565.06</v>
      </c>
      <c r="I15" s="475">
        <f t="shared" si="1"/>
        <v>6219.92</v>
      </c>
      <c r="J15" s="475">
        <f t="shared" si="2"/>
        <v>6219.92</v>
      </c>
      <c r="K15" s="475">
        <f t="shared" si="3"/>
        <v>33.622063821468316</v>
      </c>
    </row>
    <row r="16" spans="1:11" s="76" customFormat="1" ht="14.25" x14ac:dyDescent="0.2">
      <c r="A16" s="79">
        <v>6</v>
      </c>
      <c r="B16" s="80" t="s">
        <v>80</v>
      </c>
      <c r="C16" s="475">
        <v>0</v>
      </c>
      <c r="D16" s="475">
        <v>1</v>
      </c>
      <c r="E16" s="475">
        <v>0</v>
      </c>
      <c r="F16" s="475">
        <f t="shared" si="0"/>
        <v>1</v>
      </c>
      <c r="G16" s="475">
        <v>3397.58</v>
      </c>
      <c r="H16" s="475">
        <v>2270.7399999999998</v>
      </c>
      <c r="I16" s="475">
        <f t="shared" si="1"/>
        <v>5668.32</v>
      </c>
      <c r="J16" s="475">
        <f t="shared" si="2"/>
        <v>5668.32</v>
      </c>
      <c r="K16" s="475">
        <f t="shared" si="3"/>
        <v>66.834040699556738</v>
      </c>
    </row>
    <row r="17" spans="1:11" s="76" customFormat="1" ht="14.25" x14ac:dyDescent="0.2">
      <c r="A17" s="79">
        <v>7</v>
      </c>
      <c r="B17" s="80" t="s">
        <v>81</v>
      </c>
      <c r="C17" s="475">
        <v>0</v>
      </c>
      <c r="D17" s="475">
        <v>3</v>
      </c>
      <c r="E17" s="475">
        <v>0</v>
      </c>
      <c r="F17" s="475">
        <f t="shared" si="0"/>
        <v>3</v>
      </c>
      <c r="G17" s="475">
        <v>13886.71</v>
      </c>
      <c r="H17" s="475">
        <v>12119.77</v>
      </c>
      <c r="I17" s="475">
        <f t="shared" si="1"/>
        <v>26006.48</v>
      </c>
      <c r="J17" s="475">
        <f t="shared" si="2"/>
        <v>8668.8266666666659</v>
      </c>
      <c r="K17" s="475">
        <f t="shared" si="3"/>
        <v>87.276035864506426</v>
      </c>
    </row>
    <row r="18" spans="1:11" s="76" customFormat="1" ht="14.25" x14ac:dyDescent="0.2">
      <c r="A18" s="79">
        <v>8</v>
      </c>
      <c r="B18" s="80" t="s">
        <v>82</v>
      </c>
      <c r="C18" s="475">
        <v>0</v>
      </c>
      <c r="D18" s="475">
        <v>2</v>
      </c>
      <c r="E18" s="475">
        <v>3</v>
      </c>
      <c r="F18" s="475">
        <f t="shared" si="0"/>
        <v>5</v>
      </c>
      <c r="G18" s="475">
        <v>91330.99</v>
      </c>
      <c r="H18" s="475">
        <v>15513.18</v>
      </c>
      <c r="I18" s="475">
        <f t="shared" si="1"/>
        <v>106844.17000000001</v>
      </c>
      <c r="J18" s="475">
        <f t="shared" si="2"/>
        <v>21368.834000000003</v>
      </c>
      <c r="K18" s="475">
        <f t="shared" si="3"/>
        <v>16.985669376845692</v>
      </c>
    </row>
    <row r="19" spans="1:11" s="76" customFormat="1" ht="14.25" x14ac:dyDescent="0.2">
      <c r="A19" s="79">
        <v>9</v>
      </c>
      <c r="B19" s="80" t="s">
        <v>83</v>
      </c>
      <c r="C19" s="475">
        <v>1</v>
      </c>
      <c r="D19" s="475">
        <v>0</v>
      </c>
      <c r="E19" s="475">
        <v>1</v>
      </c>
      <c r="F19" s="475">
        <f t="shared" si="0"/>
        <v>2</v>
      </c>
      <c r="G19" s="475">
        <v>21524.91</v>
      </c>
      <c r="H19" s="475">
        <v>16979.72</v>
      </c>
      <c r="I19" s="475">
        <f t="shared" si="1"/>
        <v>38504.630000000005</v>
      </c>
      <c r="J19" s="475">
        <f t="shared" si="2"/>
        <v>19252.315000000002</v>
      </c>
      <c r="K19" s="475">
        <f t="shared" si="3"/>
        <v>78.884046437360254</v>
      </c>
    </row>
    <row r="20" spans="1:11" s="76" customFormat="1" ht="14.25" x14ac:dyDescent="0.2">
      <c r="A20" s="79">
        <v>10</v>
      </c>
      <c r="B20" s="80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76" customFormat="1" ht="14.25" x14ac:dyDescent="0.2">
      <c r="A21" s="79">
        <v>11</v>
      </c>
      <c r="B21" s="80" t="s">
        <v>85</v>
      </c>
      <c r="C21" s="475">
        <v>0</v>
      </c>
      <c r="D21" s="475">
        <v>1</v>
      </c>
      <c r="E21" s="475">
        <v>1</v>
      </c>
      <c r="F21" s="475">
        <f t="shared" si="0"/>
        <v>2</v>
      </c>
      <c r="G21" s="475">
        <v>24378.09</v>
      </c>
      <c r="H21" s="475">
        <v>9041.66</v>
      </c>
      <c r="I21" s="475">
        <f t="shared" si="1"/>
        <v>33419.75</v>
      </c>
      <c r="J21" s="475">
        <f t="shared" si="2"/>
        <v>16709.875</v>
      </c>
      <c r="K21" s="475">
        <f t="shared" si="3"/>
        <v>37.089287963084885</v>
      </c>
    </row>
    <row r="22" spans="1:11" s="76" customFormat="1" ht="14.25" x14ac:dyDescent="0.2">
      <c r="A22" s="79">
        <v>12</v>
      </c>
      <c r="B22" s="80" t="s">
        <v>86</v>
      </c>
      <c r="C22" s="475">
        <v>0</v>
      </c>
      <c r="D22" s="475">
        <v>1</v>
      </c>
      <c r="E22" s="475">
        <v>0</v>
      </c>
      <c r="F22" s="475">
        <f t="shared" si="0"/>
        <v>1</v>
      </c>
      <c r="G22" s="475">
        <v>1704.16</v>
      </c>
      <c r="H22" s="475">
        <v>4013.6</v>
      </c>
      <c r="I22" s="475">
        <f t="shared" si="1"/>
        <v>5717.76</v>
      </c>
      <c r="J22" s="475">
        <f t="shared" si="2"/>
        <v>5717.76</v>
      </c>
      <c r="K22" s="475">
        <f t="shared" si="3"/>
        <v>235.51779175664254</v>
      </c>
    </row>
    <row r="23" spans="1:11" s="76" customFormat="1" ht="14.25" x14ac:dyDescent="0.2">
      <c r="A23" s="79">
        <v>13</v>
      </c>
      <c r="B23" s="80" t="s">
        <v>87</v>
      </c>
      <c r="C23" s="475">
        <v>0</v>
      </c>
      <c r="D23" s="475">
        <v>2</v>
      </c>
      <c r="E23" s="475">
        <v>4</v>
      </c>
      <c r="F23" s="475">
        <f t="shared" si="0"/>
        <v>6</v>
      </c>
      <c r="G23" s="475">
        <v>47051.9</v>
      </c>
      <c r="H23" s="475">
        <v>39943.61</v>
      </c>
      <c r="I23" s="475">
        <f t="shared" si="1"/>
        <v>86995.510000000009</v>
      </c>
      <c r="J23" s="475">
        <f t="shared" si="2"/>
        <v>14499.251666666669</v>
      </c>
      <c r="K23" s="475">
        <f t="shared" si="3"/>
        <v>84.892661082761805</v>
      </c>
    </row>
    <row r="24" spans="1:11" s="76" customFormat="1" ht="14.25" x14ac:dyDescent="0.2">
      <c r="A24" s="79">
        <v>14</v>
      </c>
      <c r="B24" s="80" t="s">
        <v>88</v>
      </c>
      <c r="C24" s="475">
        <v>0</v>
      </c>
      <c r="D24" s="475">
        <v>0</v>
      </c>
      <c r="E24" s="475">
        <v>2</v>
      </c>
      <c r="F24" s="475">
        <f t="shared" si="0"/>
        <v>2</v>
      </c>
      <c r="G24" s="475">
        <v>9877.0300000000007</v>
      </c>
      <c r="H24" s="475">
        <v>5116.88</v>
      </c>
      <c r="I24" s="475">
        <f t="shared" si="1"/>
        <v>14993.91</v>
      </c>
      <c r="J24" s="475">
        <f t="shared" si="2"/>
        <v>7496.9549999999999</v>
      </c>
      <c r="K24" s="475">
        <f t="shared" si="3"/>
        <v>51.805856618841894</v>
      </c>
    </row>
    <row r="25" spans="1:11" s="76" customFormat="1" ht="14.25" x14ac:dyDescent="0.2">
      <c r="A25" s="79">
        <v>15</v>
      </c>
      <c r="B25" s="80" t="s">
        <v>89</v>
      </c>
      <c r="C25" s="475">
        <v>0</v>
      </c>
      <c r="D25" s="475">
        <v>2</v>
      </c>
      <c r="E25" s="475">
        <v>4</v>
      </c>
      <c r="F25" s="475">
        <f t="shared" si="0"/>
        <v>6</v>
      </c>
      <c r="G25" s="475">
        <v>58689.75</v>
      </c>
      <c r="H25" s="475">
        <v>25532.58</v>
      </c>
      <c r="I25" s="475">
        <f t="shared" si="1"/>
        <v>84222.33</v>
      </c>
      <c r="J25" s="475">
        <f t="shared" si="2"/>
        <v>14037.055</v>
      </c>
      <c r="K25" s="475">
        <f t="shared" si="3"/>
        <v>43.504325712752227</v>
      </c>
    </row>
    <row r="26" spans="1:11" s="76" customFormat="1" ht="14.25" x14ac:dyDescent="0.2">
      <c r="A26" s="79">
        <v>16</v>
      </c>
      <c r="B26" s="80" t="s">
        <v>90</v>
      </c>
      <c r="C26" s="475">
        <v>1</v>
      </c>
      <c r="D26" s="475">
        <v>0</v>
      </c>
      <c r="E26" s="475">
        <v>2</v>
      </c>
      <c r="F26" s="475">
        <f t="shared" si="0"/>
        <v>3</v>
      </c>
      <c r="G26" s="475">
        <v>9412.7900000000009</v>
      </c>
      <c r="H26" s="475">
        <v>7301.07</v>
      </c>
      <c r="I26" s="475">
        <f t="shared" si="1"/>
        <v>16713.86</v>
      </c>
      <c r="J26" s="475">
        <f t="shared" si="2"/>
        <v>5571.2866666666669</v>
      </c>
      <c r="K26" s="475">
        <f t="shared" si="3"/>
        <v>77.565418967171254</v>
      </c>
    </row>
    <row r="27" spans="1:11" s="76" customFormat="1" ht="14.25" x14ac:dyDescent="0.2">
      <c r="A27" s="79">
        <v>17</v>
      </c>
      <c r="B27" s="80" t="s">
        <v>91</v>
      </c>
      <c r="C27" s="475">
        <v>0</v>
      </c>
      <c r="D27" s="475">
        <v>0</v>
      </c>
      <c r="E27" s="475">
        <v>34</v>
      </c>
      <c r="F27" s="475">
        <f t="shared" si="0"/>
        <v>34</v>
      </c>
      <c r="G27" s="475">
        <v>2157165.0499999998</v>
      </c>
      <c r="H27" s="475">
        <v>15361996.51</v>
      </c>
      <c r="I27" s="475">
        <f t="shared" si="1"/>
        <v>17519161.559999999</v>
      </c>
      <c r="J27" s="475">
        <f t="shared" si="2"/>
        <v>515269.45764705876</v>
      </c>
      <c r="K27" s="475">
        <f t="shared" si="3"/>
        <v>712.1382070416912</v>
      </c>
    </row>
    <row r="28" spans="1:11" s="76" customFormat="1" ht="14.25" x14ac:dyDescent="0.2">
      <c r="A28" s="79">
        <v>18</v>
      </c>
      <c r="B28" s="80" t="s">
        <v>92</v>
      </c>
      <c r="C28" s="475">
        <v>0</v>
      </c>
      <c r="D28" s="475">
        <v>0</v>
      </c>
      <c r="E28" s="475">
        <v>77</v>
      </c>
      <c r="F28" s="475">
        <f t="shared" si="0"/>
        <v>77</v>
      </c>
      <c r="G28" s="475">
        <v>2134368.75</v>
      </c>
      <c r="H28" s="475">
        <v>817575.05</v>
      </c>
      <c r="I28" s="475">
        <f t="shared" si="1"/>
        <v>2951943.8</v>
      </c>
      <c r="J28" s="475">
        <f t="shared" si="2"/>
        <v>38336.932467532468</v>
      </c>
      <c r="K28" s="475">
        <f t="shared" si="3"/>
        <v>38.305238961168264</v>
      </c>
    </row>
    <row r="29" spans="1:11" s="76" customFormat="1" ht="14.25" x14ac:dyDescent="0.2">
      <c r="A29" s="79">
        <v>19</v>
      </c>
      <c r="B29" s="80" t="s">
        <v>93</v>
      </c>
      <c r="C29" s="475">
        <v>6</v>
      </c>
      <c r="D29" s="475">
        <v>5</v>
      </c>
      <c r="E29" s="475">
        <v>31</v>
      </c>
      <c r="F29" s="475">
        <f t="shared" si="0"/>
        <v>42</v>
      </c>
      <c r="G29" s="475">
        <v>917830.63</v>
      </c>
      <c r="H29" s="475">
        <v>334096.84000000003</v>
      </c>
      <c r="I29" s="475">
        <f t="shared" si="1"/>
        <v>1251927.47</v>
      </c>
      <c r="J29" s="475">
        <f t="shared" si="2"/>
        <v>29807.796904761904</v>
      </c>
      <c r="K29" s="475">
        <f t="shared" si="3"/>
        <v>36.400707176224877</v>
      </c>
    </row>
    <row r="30" spans="1:11" s="76" customFormat="1" ht="14.25" x14ac:dyDescent="0.2">
      <c r="A30" s="79">
        <v>20</v>
      </c>
      <c r="B30" s="80" t="s">
        <v>94</v>
      </c>
      <c r="C30" s="475">
        <v>1</v>
      </c>
      <c r="D30" s="475">
        <v>0</v>
      </c>
      <c r="E30" s="475">
        <v>3</v>
      </c>
      <c r="F30" s="475">
        <f t="shared" si="0"/>
        <v>4</v>
      </c>
      <c r="G30" s="475">
        <v>11182</v>
      </c>
      <c r="H30" s="475">
        <v>17276.8</v>
      </c>
      <c r="I30" s="475">
        <f t="shared" si="1"/>
        <v>28458.799999999999</v>
      </c>
      <c r="J30" s="475">
        <f t="shared" si="2"/>
        <v>7114.7</v>
      </c>
      <c r="K30" s="475">
        <f t="shared" si="3"/>
        <v>154.50545519585046</v>
      </c>
    </row>
    <row r="31" spans="1:11" s="76" customFormat="1" ht="14.25" x14ac:dyDescent="0.2">
      <c r="A31" s="79">
        <v>21</v>
      </c>
      <c r="B31" s="80" t="s">
        <v>95</v>
      </c>
      <c r="C31" s="475">
        <v>0</v>
      </c>
      <c r="D31" s="475">
        <v>0</v>
      </c>
      <c r="E31" s="475">
        <v>1</v>
      </c>
      <c r="F31" s="475">
        <f t="shared" si="0"/>
        <v>1</v>
      </c>
      <c r="G31" s="475">
        <v>4222.84</v>
      </c>
      <c r="H31" s="475">
        <v>1711.27</v>
      </c>
      <c r="I31" s="475">
        <f t="shared" si="1"/>
        <v>5934.1100000000006</v>
      </c>
      <c r="J31" s="475">
        <f t="shared" si="2"/>
        <v>5934.1100000000006</v>
      </c>
      <c r="K31" s="475">
        <f t="shared" si="3"/>
        <v>40.524149624423373</v>
      </c>
    </row>
    <row r="32" spans="1:11" s="76" customFormat="1" ht="14.25" x14ac:dyDescent="0.2">
      <c r="A32" s="79">
        <v>22</v>
      </c>
      <c r="B32" s="80" t="s">
        <v>96</v>
      </c>
      <c r="C32" s="475">
        <v>2</v>
      </c>
      <c r="D32" s="475">
        <v>6</v>
      </c>
      <c r="E32" s="475">
        <v>9</v>
      </c>
      <c r="F32" s="475">
        <f t="shared" si="0"/>
        <v>17</v>
      </c>
      <c r="G32" s="475">
        <v>183049.13</v>
      </c>
      <c r="H32" s="475">
        <v>90044.37</v>
      </c>
      <c r="I32" s="475">
        <f t="shared" si="1"/>
        <v>273093.5</v>
      </c>
      <c r="J32" s="475">
        <f t="shared" si="2"/>
        <v>16064.323529411764</v>
      </c>
      <c r="K32" s="475">
        <f t="shared" si="3"/>
        <v>49.191367366782892</v>
      </c>
    </row>
    <row r="33" spans="1:11" s="76" customFormat="1" ht="14.25" x14ac:dyDescent="0.2">
      <c r="A33" s="79">
        <v>23</v>
      </c>
      <c r="B33" s="80" t="s">
        <v>97</v>
      </c>
      <c r="C33" s="475">
        <v>0</v>
      </c>
      <c r="D33" s="475">
        <v>0</v>
      </c>
      <c r="E33" s="475">
        <v>1</v>
      </c>
      <c r="F33" s="475">
        <f t="shared" si="0"/>
        <v>1</v>
      </c>
      <c r="G33" s="475">
        <v>3351.37</v>
      </c>
      <c r="H33" s="475">
        <v>2401.15</v>
      </c>
      <c r="I33" s="475">
        <f t="shared" si="1"/>
        <v>5752.52</v>
      </c>
      <c r="J33" s="475">
        <f t="shared" si="2"/>
        <v>5752.52</v>
      </c>
      <c r="K33" s="475">
        <f t="shared" si="3"/>
        <v>71.646819062055229</v>
      </c>
    </row>
    <row r="34" spans="1:11" s="76" customFormat="1" ht="14.25" x14ac:dyDescent="0.2">
      <c r="A34" s="462">
        <v>24</v>
      </c>
      <c r="B34" s="80" t="s">
        <v>110</v>
      </c>
      <c r="C34" s="475">
        <v>3</v>
      </c>
      <c r="D34" s="475">
        <v>2</v>
      </c>
      <c r="E34" s="475">
        <v>6</v>
      </c>
      <c r="F34" s="475">
        <f>(C34+D34+E34)</f>
        <v>11</v>
      </c>
      <c r="G34" s="475">
        <v>57403.05</v>
      </c>
      <c r="H34" s="475">
        <v>23509.42</v>
      </c>
      <c r="I34" s="475">
        <f>(G34+H34)</f>
        <v>80912.47</v>
      </c>
      <c r="J34" s="475">
        <f>(I34/F34)</f>
        <v>7355.6790909090914</v>
      </c>
      <c r="K34" s="475">
        <f>(H34/G34)*100</f>
        <v>40.955001519954074</v>
      </c>
    </row>
    <row r="35" spans="1:11" s="76" customFormat="1" ht="14.25" x14ac:dyDescent="0.2">
      <c r="A35" s="462">
        <v>25</v>
      </c>
      <c r="B35" s="80" t="s">
        <v>98</v>
      </c>
      <c r="C35" s="475">
        <v>0</v>
      </c>
      <c r="D35" s="475">
        <v>0</v>
      </c>
      <c r="E35" s="475">
        <v>1</v>
      </c>
      <c r="F35" s="475">
        <f t="shared" si="0"/>
        <v>1</v>
      </c>
      <c r="G35" s="475">
        <v>1156.71</v>
      </c>
      <c r="H35" s="475">
        <v>1182.8499999999999</v>
      </c>
      <c r="I35" s="475">
        <f t="shared" si="1"/>
        <v>2339.56</v>
      </c>
      <c r="J35" s="475">
        <f t="shared" si="2"/>
        <v>2339.56</v>
      </c>
      <c r="K35" s="475">
        <f t="shared" si="3"/>
        <v>102.25985769985562</v>
      </c>
    </row>
    <row r="36" spans="1:11" s="76" customFormat="1" ht="14.25" x14ac:dyDescent="0.2">
      <c r="A36" s="462">
        <v>26</v>
      </c>
      <c r="B36" s="80" t="s">
        <v>99</v>
      </c>
      <c r="C36" s="475">
        <v>4</v>
      </c>
      <c r="D36" s="475">
        <v>17</v>
      </c>
      <c r="E36" s="475">
        <v>40</v>
      </c>
      <c r="F36" s="475">
        <f t="shared" si="0"/>
        <v>61</v>
      </c>
      <c r="G36" s="475">
        <v>1036048</v>
      </c>
      <c r="H36" s="475">
        <v>453798.84</v>
      </c>
      <c r="I36" s="475">
        <f t="shared" si="1"/>
        <v>1489846.84</v>
      </c>
      <c r="J36" s="475">
        <f t="shared" si="2"/>
        <v>24423.71868852459</v>
      </c>
      <c r="K36" s="475">
        <f t="shared" si="3"/>
        <v>43.800947446450358</v>
      </c>
    </row>
    <row r="37" spans="1:11" s="76" customFormat="1" ht="14.25" x14ac:dyDescent="0.2">
      <c r="A37" s="462">
        <v>27</v>
      </c>
      <c r="B37" s="80" t="s">
        <v>100</v>
      </c>
      <c r="C37" s="475">
        <v>0</v>
      </c>
      <c r="D37" s="475">
        <v>3</v>
      </c>
      <c r="E37" s="475">
        <v>6</v>
      </c>
      <c r="F37" s="475">
        <f t="shared" si="0"/>
        <v>9</v>
      </c>
      <c r="G37" s="475">
        <v>90398.9</v>
      </c>
      <c r="H37" s="475">
        <v>24082.12</v>
      </c>
      <c r="I37" s="475">
        <f t="shared" si="1"/>
        <v>114481.01999999999</v>
      </c>
      <c r="J37" s="475">
        <f t="shared" si="2"/>
        <v>12720.113333333333</v>
      </c>
      <c r="K37" s="475">
        <f t="shared" si="3"/>
        <v>26.639837431650164</v>
      </c>
    </row>
    <row r="38" spans="1:11" s="76" customFormat="1" ht="14.25" x14ac:dyDescent="0.2">
      <c r="A38" s="462">
        <v>28</v>
      </c>
      <c r="B38" s="80" t="s">
        <v>101</v>
      </c>
      <c r="C38" s="475">
        <v>2</v>
      </c>
      <c r="D38" s="475">
        <v>1</v>
      </c>
      <c r="E38" s="475">
        <v>0</v>
      </c>
      <c r="F38" s="475">
        <f t="shared" si="0"/>
        <v>3</v>
      </c>
      <c r="G38" s="475">
        <v>5835.1</v>
      </c>
      <c r="H38" s="475">
        <v>6072.69</v>
      </c>
      <c r="I38" s="475">
        <f t="shared" si="1"/>
        <v>11907.79</v>
      </c>
      <c r="J38" s="475">
        <f t="shared" si="2"/>
        <v>3969.2633333333338</v>
      </c>
      <c r="K38" s="475">
        <f t="shared" si="3"/>
        <v>104.07173827355143</v>
      </c>
    </row>
    <row r="39" spans="1:11" s="76" customFormat="1" ht="14.25" x14ac:dyDescent="0.2">
      <c r="A39" s="462">
        <v>29</v>
      </c>
      <c r="B39" s="80" t="s">
        <v>102</v>
      </c>
      <c r="C39" s="475">
        <v>0</v>
      </c>
      <c r="D39" s="475">
        <v>0</v>
      </c>
      <c r="E39" s="475">
        <v>3</v>
      </c>
      <c r="F39" s="475">
        <f t="shared" si="0"/>
        <v>3</v>
      </c>
      <c r="G39" s="475">
        <v>21070.48</v>
      </c>
      <c r="H39" s="475">
        <v>16698.349999999999</v>
      </c>
      <c r="I39" s="475">
        <f t="shared" si="1"/>
        <v>37768.83</v>
      </c>
      <c r="J39" s="475">
        <f t="shared" si="2"/>
        <v>12589.61</v>
      </c>
      <c r="K39" s="475">
        <f t="shared" si="3"/>
        <v>79.249974371727646</v>
      </c>
    </row>
    <row r="40" spans="1:11" s="76" customFormat="1" ht="14.25" x14ac:dyDescent="0.2">
      <c r="A40" s="462">
        <v>30</v>
      </c>
      <c r="B40" s="80" t="s">
        <v>103</v>
      </c>
      <c r="C40" s="475">
        <v>0</v>
      </c>
      <c r="D40" s="475">
        <v>1</v>
      </c>
      <c r="E40" s="475">
        <v>3</v>
      </c>
      <c r="F40" s="475">
        <f t="shared" si="0"/>
        <v>4</v>
      </c>
      <c r="G40" s="475">
        <v>18769.599999999999</v>
      </c>
      <c r="H40" s="475">
        <v>13192.01</v>
      </c>
      <c r="I40" s="475">
        <f t="shared" si="1"/>
        <v>31961.61</v>
      </c>
      <c r="J40" s="475">
        <f t="shared" si="2"/>
        <v>7990.4025000000001</v>
      </c>
      <c r="K40" s="475">
        <f t="shared" si="3"/>
        <v>70.28391654590402</v>
      </c>
    </row>
    <row r="41" spans="1:11" s="76" customFormat="1" ht="14.25" x14ac:dyDescent="0.2">
      <c r="A41" s="462">
        <v>31</v>
      </c>
      <c r="B41" s="80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76" customFormat="1" ht="14.25" x14ac:dyDescent="0.2">
      <c r="A42" s="462">
        <v>32</v>
      </c>
      <c r="B42" s="80" t="s">
        <v>105</v>
      </c>
      <c r="C42" s="475">
        <v>0</v>
      </c>
      <c r="D42" s="475">
        <v>0</v>
      </c>
      <c r="E42" s="475">
        <v>4</v>
      </c>
      <c r="F42" s="475">
        <f t="shared" si="0"/>
        <v>4</v>
      </c>
      <c r="G42" s="475">
        <v>54653.18</v>
      </c>
      <c r="H42" s="475">
        <v>40865.5</v>
      </c>
      <c r="I42" s="475">
        <f t="shared" si="1"/>
        <v>95518.68</v>
      </c>
      <c r="J42" s="475">
        <f t="shared" si="2"/>
        <v>23879.67</v>
      </c>
      <c r="K42" s="475">
        <f t="shared" si="3"/>
        <v>74.772410315374145</v>
      </c>
    </row>
    <row r="43" spans="1:11" s="76" customFormat="1" ht="14.25" x14ac:dyDescent="0.2">
      <c r="A43" s="462">
        <v>33</v>
      </c>
      <c r="B43" s="80" t="s">
        <v>106</v>
      </c>
      <c r="C43" s="475">
        <v>1</v>
      </c>
      <c r="D43" s="475">
        <v>0</v>
      </c>
      <c r="E43" s="475">
        <v>44</v>
      </c>
      <c r="F43" s="475">
        <f t="shared" si="0"/>
        <v>45</v>
      </c>
      <c r="G43" s="475">
        <v>844540.64</v>
      </c>
      <c r="H43" s="475">
        <v>372189.13</v>
      </c>
      <c r="I43" s="475">
        <f t="shared" si="1"/>
        <v>1216729.77</v>
      </c>
      <c r="J43" s="475">
        <f t="shared" si="2"/>
        <v>27038.439333333336</v>
      </c>
      <c r="K43" s="475">
        <f t="shared" si="3"/>
        <v>44.070008282845926</v>
      </c>
    </row>
    <row r="44" spans="1:11" s="76" customFormat="1" ht="14.25" x14ac:dyDescent="0.2">
      <c r="A44" s="462">
        <v>34</v>
      </c>
      <c r="B44" s="80" t="s">
        <v>107</v>
      </c>
      <c r="C44" s="475">
        <v>2</v>
      </c>
      <c r="D44" s="475">
        <v>1</v>
      </c>
      <c r="E44" s="475">
        <v>4</v>
      </c>
      <c r="F44" s="475">
        <f t="shared" si="0"/>
        <v>7</v>
      </c>
      <c r="G44" s="475">
        <v>65689.56</v>
      </c>
      <c r="H44" s="475">
        <v>35348.339999999997</v>
      </c>
      <c r="I44" s="475">
        <f t="shared" si="1"/>
        <v>101037.9</v>
      </c>
      <c r="J44" s="475">
        <f t="shared" si="2"/>
        <v>14433.985714285713</v>
      </c>
      <c r="K44" s="475">
        <f t="shared" si="3"/>
        <v>53.811199222524856</v>
      </c>
    </row>
    <row r="45" spans="1:11" s="76" customFormat="1" ht="14.25" x14ac:dyDescent="0.2">
      <c r="A45" s="462">
        <v>35</v>
      </c>
      <c r="B45" s="80" t="s">
        <v>108</v>
      </c>
      <c r="C45" s="475">
        <v>0</v>
      </c>
      <c r="D45" s="475">
        <v>1</v>
      </c>
      <c r="E45" s="475">
        <v>0</v>
      </c>
      <c r="F45" s="475">
        <f t="shared" si="0"/>
        <v>1</v>
      </c>
      <c r="G45" s="475">
        <v>3715.22</v>
      </c>
      <c r="H45" s="475">
        <v>1650.21</v>
      </c>
      <c r="I45" s="475">
        <f t="shared" si="1"/>
        <v>5365.43</v>
      </c>
      <c r="J45" s="475">
        <f t="shared" si="2"/>
        <v>5365.43</v>
      </c>
      <c r="K45" s="475">
        <f t="shared" si="3"/>
        <v>44.417558045014829</v>
      </c>
    </row>
    <row r="46" spans="1:11" s="76" customFormat="1" ht="14.25" x14ac:dyDescent="0.2">
      <c r="A46" s="462">
        <v>36</v>
      </c>
      <c r="B46" s="80" t="s">
        <v>109</v>
      </c>
      <c r="C46" s="475">
        <v>0</v>
      </c>
      <c r="D46" s="475">
        <v>1</v>
      </c>
      <c r="E46" s="475">
        <v>2</v>
      </c>
      <c r="F46" s="475">
        <f t="shared" si="0"/>
        <v>3</v>
      </c>
      <c r="G46" s="475">
        <v>25795.46</v>
      </c>
      <c r="H46" s="475">
        <v>10709.91</v>
      </c>
      <c r="I46" s="475">
        <f t="shared" si="1"/>
        <v>36505.369999999995</v>
      </c>
      <c r="J46" s="475">
        <f t="shared" si="2"/>
        <v>12168.456666666665</v>
      </c>
      <c r="K46" s="475">
        <f t="shared" si="3"/>
        <v>41.518585053338846</v>
      </c>
    </row>
    <row r="47" spans="1:11" s="75" customFormat="1" x14ac:dyDescent="0.2">
      <c r="A47" s="550" t="s">
        <v>63</v>
      </c>
      <c r="B47" s="551"/>
      <c r="C47" s="478">
        <f t="shared" ref="C47:I47" si="4">SUM(C4:C46)</f>
        <v>27</v>
      </c>
      <c r="D47" s="478">
        <f t="shared" si="4"/>
        <v>58</v>
      </c>
      <c r="E47" s="478">
        <f t="shared" si="4"/>
        <v>301</v>
      </c>
      <c r="F47" s="478">
        <f t="shared" si="4"/>
        <v>386</v>
      </c>
      <c r="G47" s="478">
        <f t="shared" si="4"/>
        <v>8167551.0299999984</v>
      </c>
      <c r="H47" s="478">
        <f t="shared" si="4"/>
        <v>17872735.750000007</v>
      </c>
      <c r="I47" s="478">
        <f t="shared" si="4"/>
        <v>26040286.77999999</v>
      </c>
      <c r="J47" s="478">
        <f t="shared" si="2"/>
        <v>67461.882849740912</v>
      </c>
      <c r="K47" s="478">
        <f t="shared" si="3"/>
        <v>218.82612896267401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129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85"/>
      <c r="B9" s="85"/>
      <c r="C9" s="85"/>
      <c r="D9" s="85"/>
      <c r="E9" s="85"/>
      <c r="F9" s="85"/>
      <c r="G9" s="85"/>
      <c r="H9" s="85"/>
      <c r="I9" s="85"/>
      <c r="J9" s="85"/>
      <c r="K9" s="88" t="s">
        <v>2</v>
      </c>
    </row>
    <row r="10" spans="1:11" ht="30" customHeight="1" x14ac:dyDescent="0.2">
      <c r="A10" s="84" t="s">
        <v>64</v>
      </c>
      <c r="B10" s="84" t="s">
        <v>117</v>
      </c>
      <c r="C10" s="84" t="s">
        <v>118</v>
      </c>
      <c r="D10" s="84" t="s">
        <v>67</v>
      </c>
      <c r="E10" s="84" t="s">
        <v>119</v>
      </c>
      <c r="F10" s="84" t="s">
        <v>69</v>
      </c>
      <c r="G10" s="84" t="s">
        <v>70</v>
      </c>
      <c r="H10" s="84" t="s">
        <v>71</v>
      </c>
      <c r="I10" s="84" t="s">
        <v>72</v>
      </c>
      <c r="J10" s="84" t="s">
        <v>73</v>
      </c>
      <c r="K10" s="84" t="s">
        <v>74</v>
      </c>
    </row>
    <row r="11" spans="1:11" s="83" customFormat="1" ht="14.25" x14ac:dyDescent="0.2">
      <c r="A11" s="86">
        <v>1</v>
      </c>
      <c r="B11" s="87" t="s">
        <v>75</v>
      </c>
      <c r="C11" s="475">
        <v>22</v>
      </c>
      <c r="D11" s="475">
        <v>26</v>
      </c>
      <c r="E11" s="475">
        <v>12</v>
      </c>
      <c r="F11" s="475">
        <f t="shared" ref="F11:F46" si="0">(C11+D11+E11)</f>
        <v>60</v>
      </c>
      <c r="G11" s="475">
        <v>666780.5</v>
      </c>
      <c r="H11" s="475">
        <v>353875.6</v>
      </c>
      <c r="I11" s="475">
        <f t="shared" ref="I11:I46" si="1">(G11+H11)</f>
        <v>1020656.1</v>
      </c>
      <c r="J11" s="475">
        <f t="shared" ref="J11:J47" si="2">(I11/F11)</f>
        <v>17010.935000000001</v>
      </c>
      <c r="K11" s="475">
        <f t="shared" ref="K11:K47" si="3">(H11/G11)*100</f>
        <v>53.072277908547115</v>
      </c>
    </row>
    <row r="12" spans="1:11" s="83" customFormat="1" ht="14.25" x14ac:dyDescent="0.2">
      <c r="A12" s="86">
        <v>2</v>
      </c>
      <c r="B12" s="87" t="s">
        <v>76</v>
      </c>
      <c r="C12" s="475">
        <v>7</v>
      </c>
      <c r="D12" s="475">
        <v>12</v>
      </c>
      <c r="E12" s="475">
        <v>11</v>
      </c>
      <c r="F12" s="475">
        <f t="shared" si="0"/>
        <v>30</v>
      </c>
      <c r="G12" s="475">
        <v>468782.8</v>
      </c>
      <c r="H12" s="475">
        <v>164486.89000000001</v>
      </c>
      <c r="I12" s="475">
        <f t="shared" si="1"/>
        <v>633269.68999999994</v>
      </c>
      <c r="J12" s="475">
        <f t="shared" si="2"/>
        <v>21108.989666666665</v>
      </c>
      <c r="K12" s="475">
        <f t="shared" si="3"/>
        <v>35.088081303324273</v>
      </c>
    </row>
    <row r="13" spans="1:11" s="83" customFormat="1" ht="14.25" x14ac:dyDescent="0.2">
      <c r="A13" s="86">
        <v>3</v>
      </c>
      <c r="B13" s="87" t="s">
        <v>77</v>
      </c>
      <c r="C13" s="475">
        <v>21</v>
      </c>
      <c r="D13" s="475">
        <v>16</v>
      </c>
      <c r="E13" s="475">
        <v>16</v>
      </c>
      <c r="F13" s="475">
        <f t="shared" si="0"/>
        <v>53</v>
      </c>
      <c r="G13" s="475">
        <v>628153.89</v>
      </c>
      <c r="H13" s="475">
        <v>319382.27</v>
      </c>
      <c r="I13" s="475">
        <f t="shared" si="1"/>
        <v>947536.16</v>
      </c>
      <c r="J13" s="475">
        <f t="shared" si="2"/>
        <v>17878.040754716982</v>
      </c>
      <c r="K13" s="475">
        <f t="shared" si="3"/>
        <v>50.844590009623282</v>
      </c>
    </row>
    <row r="14" spans="1:11" s="83" customFormat="1" ht="14.25" x14ac:dyDescent="0.2">
      <c r="A14" s="86">
        <v>4</v>
      </c>
      <c r="B14" s="87" t="s">
        <v>78</v>
      </c>
      <c r="C14" s="475">
        <v>21</v>
      </c>
      <c r="D14" s="475">
        <v>13</v>
      </c>
      <c r="E14" s="475">
        <v>35</v>
      </c>
      <c r="F14" s="475">
        <f t="shared" si="0"/>
        <v>69</v>
      </c>
      <c r="G14" s="475">
        <v>1263090.6599999999</v>
      </c>
      <c r="H14" s="475">
        <v>806539.41</v>
      </c>
      <c r="I14" s="475">
        <f t="shared" si="1"/>
        <v>2069630.0699999998</v>
      </c>
      <c r="J14" s="475">
        <f t="shared" si="2"/>
        <v>29994.638695652171</v>
      </c>
      <c r="K14" s="475">
        <f t="shared" si="3"/>
        <v>63.854435436962234</v>
      </c>
    </row>
    <row r="15" spans="1:11" s="83" customFormat="1" ht="14.25" x14ac:dyDescent="0.2">
      <c r="A15" s="86">
        <v>5</v>
      </c>
      <c r="B15" s="87" t="s">
        <v>79</v>
      </c>
      <c r="C15" s="475">
        <v>21</v>
      </c>
      <c r="D15" s="475">
        <v>20</v>
      </c>
      <c r="E15" s="475">
        <v>9</v>
      </c>
      <c r="F15" s="475">
        <f t="shared" si="0"/>
        <v>50</v>
      </c>
      <c r="G15" s="475">
        <v>602328.38</v>
      </c>
      <c r="H15" s="475">
        <v>325242.55</v>
      </c>
      <c r="I15" s="475">
        <f t="shared" si="1"/>
        <v>927570.92999999993</v>
      </c>
      <c r="J15" s="475">
        <f t="shared" si="2"/>
        <v>18551.418599999997</v>
      </c>
      <c r="K15" s="475">
        <f t="shared" si="3"/>
        <v>53.997546985914887</v>
      </c>
    </row>
    <row r="16" spans="1:11" s="83" customFormat="1" ht="14.25" x14ac:dyDescent="0.2">
      <c r="A16" s="86">
        <v>6</v>
      </c>
      <c r="B16" s="87" t="s">
        <v>80</v>
      </c>
      <c r="C16" s="475">
        <v>10</v>
      </c>
      <c r="D16" s="475">
        <v>8</v>
      </c>
      <c r="E16" s="475">
        <v>0</v>
      </c>
      <c r="F16" s="475">
        <f t="shared" si="0"/>
        <v>18</v>
      </c>
      <c r="G16" s="475">
        <v>197789</v>
      </c>
      <c r="H16" s="475">
        <v>53985.53</v>
      </c>
      <c r="I16" s="475">
        <f t="shared" si="1"/>
        <v>251774.53</v>
      </c>
      <c r="J16" s="475">
        <f t="shared" si="2"/>
        <v>13987.47388888889</v>
      </c>
      <c r="K16" s="475">
        <f t="shared" si="3"/>
        <v>27.294505761189953</v>
      </c>
    </row>
    <row r="17" spans="1:11" s="83" customFormat="1" ht="14.25" x14ac:dyDescent="0.2">
      <c r="A17" s="86">
        <v>7</v>
      </c>
      <c r="B17" s="87" t="s">
        <v>81</v>
      </c>
      <c r="C17" s="475">
        <v>19</v>
      </c>
      <c r="D17" s="475">
        <v>31</v>
      </c>
      <c r="E17" s="475">
        <v>0</v>
      </c>
      <c r="F17" s="475">
        <f t="shared" si="0"/>
        <v>50</v>
      </c>
      <c r="G17" s="475">
        <v>478095.51</v>
      </c>
      <c r="H17" s="475">
        <v>294669.57</v>
      </c>
      <c r="I17" s="475">
        <f t="shared" si="1"/>
        <v>772765.08000000007</v>
      </c>
      <c r="J17" s="475">
        <f t="shared" si="2"/>
        <v>15455.301600000001</v>
      </c>
      <c r="K17" s="475">
        <f t="shared" si="3"/>
        <v>61.634038353549904</v>
      </c>
    </row>
    <row r="18" spans="1:11" s="83" customFormat="1" ht="14.25" x14ac:dyDescent="0.2">
      <c r="A18" s="86">
        <v>8</v>
      </c>
      <c r="B18" s="87" t="s">
        <v>82</v>
      </c>
      <c r="C18" s="475">
        <v>15</v>
      </c>
      <c r="D18" s="475">
        <v>12</v>
      </c>
      <c r="E18" s="475">
        <v>9</v>
      </c>
      <c r="F18" s="475">
        <f t="shared" si="0"/>
        <v>36</v>
      </c>
      <c r="G18" s="475">
        <v>416665.38</v>
      </c>
      <c r="H18" s="475">
        <v>144275.99</v>
      </c>
      <c r="I18" s="475">
        <f t="shared" si="1"/>
        <v>560941.37</v>
      </c>
      <c r="J18" s="475">
        <f t="shared" si="2"/>
        <v>15581.704722222223</v>
      </c>
      <c r="K18" s="475">
        <f t="shared" si="3"/>
        <v>34.62634452615189</v>
      </c>
    </row>
    <row r="19" spans="1:11" s="83" customFormat="1" ht="14.25" x14ac:dyDescent="0.2">
      <c r="A19" s="86">
        <v>9</v>
      </c>
      <c r="B19" s="87" t="s">
        <v>83</v>
      </c>
      <c r="C19" s="475">
        <v>12</v>
      </c>
      <c r="D19" s="475">
        <v>8</v>
      </c>
      <c r="E19" s="475">
        <v>7</v>
      </c>
      <c r="F19" s="475">
        <f t="shared" si="0"/>
        <v>27</v>
      </c>
      <c r="G19" s="475">
        <v>380464.71</v>
      </c>
      <c r="H19" s="475">
        <v>214689.51</v>
      </c>
      <c r="I19" s="475">
        <f t="shared" si="1"/>
        <v>595154.22</v>
      </c>
      <c r="J19" s="475">
        <f t="shared" si="2"/>
        <v>22042.748888888887</v>
      </c>
      <c r="K19" s="475">
        <f t="shared" si="3"/>
        <v>56.428232200563357</v>
      </c>
    </row>
    <row r="20" spans="1:11" s="83" customFormat="1" ht="14.25" x14ac:dyDescent="0.2">
      <c r="A20" s="86">
        <v>10</v>
      </c>
      <c r="B20" s="87" t="s">
        <v>84</v>
      </c>
      <c r="C20" s="475">
        <v>6</v>
      </c>
      <c r="D20" s="475">
        <v>6</v>
      </c>
      <c r="E20" s="475">
        <v>0</v>
      </c>
      <c r="F20" s="475">
        <f t="shared" si="0"/>
        <v>12</v>
      </c>
      <c r="G20" s="475">
        <v>139538.42000000001</v>
      </c>
      <c r="H20" s="475">
        <v>43152.88</v>
      </c>
      <c r="I20" s="475">
        <f t="shared" si="1"/>
        <v>182691.30000000002</v>
      </c>
      <c r="J20" s="475">
        <f t="shared" si="2"/>
        <v>15224.275000000001</v>
      </c>
      <c r="K20" s="475">
        <f t="shared" si="3"/>
        <v>30.925446912757071</v>
      </c>
    </row>
    <row r="21" spans="1:11" s="83" customFormat="1" ht="14.25" x14ac:dyDescent="0.2">
      <c r="A21" s="86">
        <v>11</v>
      </c>
      <c r="B21" s="87" t="s">
        <v>85</v>
      </c>
      <c r="C21" s="475">
        <v>5</v>
      </c>
      <c r="D21" s="475">
        <v>3</v>
      </c>
      <c r="E21" s="475">
        <v>3</v>
      </c>
      <c r="F21" s="475">
        <f t="shared" si="0"/>
        <v>11</v>
      </c>
      <c r="G21" s="475">
        <v>151222.92000000001</v>
      </c>
      <c r="H21" s="475">
        <v>47883.519999999997</v>
      </c>
      <c r="I21" s="475">
        <f t="shared" si="1"/>
        <v>199106.44</v>
      </c>
      <c r="J21" s="475">
        <f t="shared" si="2"/>
        <v>18100.585454545453</v>
      </c>
      <c r="K21" s="475">
        <f t="shared" si="3"/>
        <v>31.664194819145138</v>
      </c>
    </row>
    <row r="22" spans="1:11" s="83" customFormat="1" ht="14.25" x14ac:dyDescent="0.2">
      <c r="A22" s="86">
        <v>12</v>
      </c>
      <c r="B22" s="87" t="s">
        <v>86</v>
      </c>
      <c r="C22" s="475">
        <v>8</v>
      </c>
      <c r="D22" s="475">
        <v>11</v>
      </c>
      <c r="E22" s="475">
        <v>0</v>
      </c>
      <c r="F22" s="475">
        <f t="shared" si="0"/>
        <v>19</v>
      </c>
      <c r="G22" s="475">
        <v>149263.97</v>
      </c>
      <c r="H22" s="475">
        <v>126299.78</v>
      </c>
      <c r="I22" s="475">
        <f t="shared" si="1"/>
        <v>275563.75</v>
      </c>
      <c r="J22" s="475">
        <f t="shared" si="2"/>
        <v>14503.355263157895</v>
      </c>
      <c r="K22" s="475">
        <f t="shared" si="3"/>
        <v>84.615048092315917</v>
      </c>
    </row>
    <row r="23" spans="1:11" s="83" customFormat="1" ht="14.25" x14ac:dyDescent="0.2">
      <c r="A23" s="86">
        <v>13</v>
      </c>
      <c r="B23" s="87" t="s">
        <v>87</v>
      </c>
      <c r="C23" s="475">
        <v>19</v>
      </c>
      <c r="D23" s="475">
        <v>24</v>
      </c>
      <c r="E23" s="475">
        <v>14</v>
      </c>
      <c r="F23" s="475">
        <f t="shared" si="0"/>
        <v>57</v>
      </c>
      <c r="G23" s="475">
        <v>611081.43000000005</v>
      </c>
      <c r="H23" s="475">
        <v>285804.98</v>
      </c>
      <c r="I23" s="475">
        <f t="shared" si="1"/>
        <v>896886.41</v>
      </c>
      <c r="J23" s="475">
        <f t="shared" si="2"/>
        <v>15734.849298245616</v>
      </c>
      <c r="K23" s="475">
        <f t="shared" si="3"/>
        <v>46.770359230192931</v>
      </c>
    </row>
    <row r="24" spans="1:11" s="83" customFormat="1" ht="14.25" x14ac:dyDescent="0.2">
      <c r="A24" s="86">
        <v>14</v>
      </c>
      <c r="B24" s="87" t="s">
        <v>88</v>
      </c>
      <c r="C24" s="475">
        <v>6</v>
      </c>
      <c r="D24" s="475">
        <v>8</v>
      </c>
      <c r="E24" s="475">
        <v>6</v>
      </c>
      <c r="F24" s="475">
        <f t="shared" si="0"/>
        <v>20</v>
      </c>
      <c r="G24" s="475">
        <v>218183</v>
      </c>
      <c r="H24" s="475">
        <v>211536.71</v>
      </c>
      <c r="I24" s="475">
        <f t="shared" si="1"/>
        <v>429719.70999999996</v>
      </c>
      <c r="J24" s="475">
        <f t="shared" si="2"/>
        <v>21485.985499999999</v>
      </c>
      <c r="K24" s="475">
        <f t="shared" si="3"/>
        <v>96.953800250248648</v>
      </c>
    </row>
    <row r="25" spans="1:11" s="83" customFormat="1" ht="14.25" x14ac:dyDescent="0.2">
      <c r="A25" s="86">
        <v>15</v>
      </c>
      <c r="B25" s="87" t="s">
        <v>89</v>
      </c>
      <c r="C25" s="475">
        <v>11</v>
      </c>
      <c r="D25" s="475">
        <v>13</v>
      </c>
      <c r="E25" s="475">
        <v>16</v>
      </c>
      <c r="F25" s="475">
        <f t="shared" si="0"/>
        <v>40</v>
      </c>
      <c r="G25" s="475">
        <v>515327.82</v>
      </c>
      <c r="H25" s="475">
        <v>310566.24</v>
      </c>
      <c r="I25" s="475">
        <f t="shared" si="1"/>
        <v>825894.06</v>
      </c>
      <c r="J25" s="475">
        <f t="shared" si="2"/>
        <v>20647.351500000001</v>
      </c>
      <c r="K25" s="475">
        <f t="shared" si="3"/>
        <v>60.265762481055262</v>
      </c>
    </row>
    <row r="26" spans="1:11" s="83" customFormat="1" ht="14.25" x14ac:dyDescent="0.2">
      <c r="A26" s="86">
        <v>16</v>
      </c>
      <c r="B26" s="87" t="s">
        <v>90</v>
      </c>
      <c r="C26" s="475">
        <v>12</v>
      </c>
      <c r="D26" s="475">
        <v>15</v>
      </c>
      <c r="E26" s="475">
        <v>15</v>
      </c>
      <c r="F26" s="475">
        <f t="shared" si="0"/>
        <v>42</v>
      </c>
      <c r="G26" s="475">
        <v>477552.28</v>
      </c>
      <c r="H26" s="475">
        <v>231576.22</v>
      </c>
      <c r="I26" s="475">
        <f t="shared" si="1"/>
        <v>709128.5</v>
      </c>
      <c r="J26" s="475">
        <f t="shared" si="2"/>
        <v>16884.011904761905</v>
      </c>
      <c r="K26" s="475">
        <f t="shared" si="3"/>
        <v>48.492328421089312</v>
      </c>
    </row>
    <row r="27" spans="1:11" s="83" customFormat="1" ht="14.25" x14ac:dyDescent="0.2">
      <c r="A27" s="86">
        <v>17</v>
      </c>
      <c r="B27" s="87" t="s">
        <v>91</v>
      </c>
      <c r="C27" s="475">
        <v>0</v>
      </c>
      <c r="D27" s="475">
        <v>0</v>
      </c>
      <c r="E27" s="475">
        <v>97</v>
      </c>
      <c r="F27" s="475">
        <f t="shared" si="0"/>
        <v>97</v>
      </c>
      <c r="G27" s="475">
        <v>23452228.239999998</v>
      </c>
      <c r="H27" s="475">
        <v>29676911.989999998</v>
      </c>
      <c r="I27" s="475">
        <f t="shared" si="1"/>
        <v>53129140.229999997</v>
      </c>
      <c r="J27" s="475">
        <f t="shared" si="2"/>
        <v>547723.0951546391</v>
      </c>
      <c r="K27" s="475">
        <f t="shared" si="3"/>
        <v>126.54197156150482</v>
      </c>
    </row>
    <row r="28" spans="1:11" s="83" customFormat="1" ht="14.25" x14ac:dyDescent="0.2">
      <c r="A28" s="86">
        <v>18</v>
      </c>
      <c r="B28" s="87" t="s">
        <v>92</v>
      </c>
      <c r="C28" s="475">
        <v>0</v>
      </c>
      <c r="D28" s="475">
        <v>0</v>
      </c>
      <c r="E28" s="475">
        <v>150</v>
      </c>
      <c r="F28" s="475">
        <f t="shared" si="0"/>
        <v>150</v>
      </c>
      <c r="G28" s="475">
        <v>7705791.4699999997</v>
      </c>
      <c r="H28" s="475">
        <v>2459878.7799999998</v>
      </c>
      <c r="I28" s="475">
        <f t="shared" si="1"/>
        <v>10165670.25</v>
      </c>
      <c r="J28" s="475">
        <f t="shared" si="2"/>
        <v>67771.134999999995</v>
      </c>
      <c r="K28" s="475">
        <f t="shared" si="3"/>
        <v>31.922467530775261</v>
      </c>
    </row>
    <row r="29" spans="1:11" s="83" customFormat="1" ht="14.25" x14ac:dyDescent="0.2">
      <c r="A29" s="86">
        <v>19</v>
      </c>
      <c r="B29" s="87" t="s">
        <v>93</v>
      </c>
      <c r="C29" s="475">
        <v>13</v>
      </c>
      <c r="D29" s="475">
        <v>16</v>
      </c>
      <c r="E29" s="475">
        <v>56</v>
      </c>
      <c r="F29" s="475">
        <f t="shared" si="0"/>
        <v>85</v>
      </c>
      <c r="G29" s="475">
        <v>2339545.69</v>
      </c>
      <c r="H29" s="475">
        <v>925572.32</v>
      </c>
      <c r="I29" s="475">
        <f t="shared" si="1"/>
        <v>3265118.01</v>
      </c>
      <c r="J29" s="475">
        <f t="shared" si="2"/>
        <v>38413.153058823525</v>
      </c>
      <c r="K29" s="475">
        <f t="shared" si="3"/>
        <v>39.562053605373272</v>
      </c>
    </row>
    <row r="30" spans="1:11" s="83" customFormat="1" ht="14.25" x14ac:dyDescent="0.2">
      <c r="A30" s="86">
        <v>20</v>
      </c>
      <c r="B30" s="87" t="s">
        <v>94</v>
      </c>
      <c r="C30" s="475">
        <v>25</v>
      </c>
      <c r="D30" s="475">
        <v>21</v>
      </c>
      <c r="E30" s="475">
        <v>15</v>
      </c>
      <c r="F30" s="475">
        <f t="shared" si="0"/>
        <v>61</v>
      </c>
      <c r="G30" s="475">
        <v>704573.79</v>
      </c>
      <c r="H30" s="475">
        <v>454487.44</v>
      </c>
      <c r="I30" s="475">
        <f t="shared" si="1"/>
        <v>1159061.23</v>
      </c>
      <c r="J30" s="475">
        <f t="shared" si="2"/>
        <v>19001.003770491803</v>
      </c>
      <c r="K30" s="475">
        <f t="shared" si="3"/>
        <v>64.505300431343045</v>
      </c>
    </row>
    <row r="31" spans="1:11" s="83" customFormat="1" ht="14.25" x14ac:dyDescent="0.2">
      <c r="A31" s="86">
        <v>21</v>
      </c>
      <c r="B31" s="87" t="s">
        <v>95</v>
      </c>
      <c r="C31" s="475">
        <v>5</v>
      </c>
      <c r="D31" s="475">
        <v>5</v>
      </c>
      <c r="E31" s="475">
        <v>3</v>
      </c>
      <c r="F31" s="475">
        <f t="shared" si="0"/>
        <v>13</v>
      </c>
      <c r="G31" s="475">
        <v>176130.68</v>
      </c>
      <c r="H31" s="475">
        <v>61357.72</v>
      </c>
      <c r="I31" s="475">
        <f t="shared" si="1"/>
        <v>237488.4</v>
      </c>
      <c r="J31" s="475">
        <f t="shared" si="2"/>
        <v>18268.33846153846</v>
      </c>
      <c r="K31" s="475">
        <f t="shared" si="3"/>
        <v>34.836474826532211</v>
      </c>
    </row>
    <row r="32" spans="1:11" s="83" customFormat="1" ht="14.25" x14ac:dyDescent="0.2">
      <c r="A32" s="86">
        <v>22</v>
      </c>
      <c r="B32" s="87" t="s">
        <v>96</v>
      </c>
      <c r="C32" s="475">
        <v>21</v>
      </c>
      <c r="D32" s="475">
        <v>29</v>
      </c>
      <c r="E32" s="475">
        <v>32</v>
      </c>
      <c r="F32" s="475">
        <f t="shared" si="0"/>
        <v>82</v>
      </c>
      <c r="G32" s="475">
        <v>1575894.86</v>
      </c>
      <c r="H32" s="475">
        <v>834177.56</v>
      </c>
      <c r="I32" s="475">
        <f t="shared" si="1"/>
        <v>2410072.42</v>
      </c>
      <c r="J32" s="475">
        <f t="shared" si="2"/>
        <v>29391.12707317073</v>
      </c>
      <c r="K32" s="475">
        <f t="shared" si="3"/>
        <v>52.933579591724786</v>
      </c>
    </row>
    <row r="33" spans="1:11" s="83" customFormat="1" ht="14.25" x14ac:dyDescent="0.2">
      <c r="A33" s="86">
        <v>23</v>
      </c>
      <c r="B33" s="87" t="s">
        <v>97</v>
      </c>
      <c r="C33" s="475">
        <v>12</v>
      </c>
      <c r="D33" s="475">
        <v>14</v>
      </c>
      <c r="E33" s="475">
        <v>3</v>
      </c>
      <c r="F33" s="475">
        <f t="shared" si="0"/>
        <v>29</v>
      </c>
      <c r="G33" s="475">
        <v>350885.3</v>
      </c>
      <c r="H33" s="475">
        <v>145770.04999999999</v>
      </c>
      <c r="I33" s="475">
        <f t="shared" si="1"/>
        <v>496655.35</v>
      </c>
      <c r="J33" s="475">
        <f t="shared" si="2"/>
        <v>17126.046551724135</v>
      </c>
      <c r="K33" s="475">
        <f t="shared" si="3"/>
        <v>41.543504387331126</v>
      </c>
    </row>
    <row r="34" spans="1:11" s="83" customFormat="1" ht="14.25" x14ac:dyDescent="0.2">
      <c r="A34" s="462">
        <v>24</v>
      </c>
      <c r="B34" s="87" t="s">
        <v>110</v>
      </c>
      <c r="C34" s="475">
        <v>5</v>
      </c>
      <c r="D34" s="475">
        <v>5</v>
      </c>
      <c r="E34" s="475">
        <v>16</v>
      </c>
      <c r="F34" s="475">
        <f>(C34+D34+E34)</f>
        <v>26</v>
      </c>
      <c r="G34" s="475">
        <v>599862.53</v>
      </c>
      <c r="H34" s="475">
        <v>175007.43</v>
      </c>
      <c r="I34" s="475">
        <f>(G34+H34)</f>
        <v>774869.96</v>
      </c>
      <c r="J34" s="475">
        <f>(I34/F34)</f>
        <v>29802.690769230769</v>
      </c>
      <c r="K34" s="475">
        <f>(H34/G34)*100</f>
        <v>29.174589384671183</v>
      </c>
    </row>
    <row r="35" spans="1:11" s="83" customFormat="1" ht="14.25" x14ac:dyDescent="0.2">
      <c r="A35" s="462">
        <v>25</v>
      </c>
      <c r="B35" s="87" t="s">
        <v>98</v>
      </c>
      <c r="C35" s="475">
        <v>5</v>
      </c>
      <c r="D35" s="475">
        <v>15</v>
      </c>
      <c r="E35" s="475">
        <v>11</v>
      </c>
      <c r="F35" s="475">
        <f t="shared" si="0"/>
        <v>31</v>
      </c>
      <c r="G35" s="475">
        <v>350608.76</v>
      </c>
      <c r="H35" s="475">
        <v>289514.31</v>
      </c>
      <c r="I35" s="475">
        <f t="shared" si="1"/>
        <v>640123.07000000007</v>
      </c>
      <c r="J35" s="475">
        <f t="shared" si="2"/>
        <v>20649.131290322584</v>
      </c>
      <c r="K35" s="475">
        <f t="shared" si="3"/>
        <v>82.574750841935611</v>
      </c>
    </row>
    <row r="36" spans="1:11" s="83" customFormat="1" ht="14.25" x14ac:dyDescent="0.2">
      <c r="A36" s="462">
        <v>26</v>
      </c>
      <c r="B36" s="87" t="s">
        <v>99</v>
      </c>
      <c r="C36" s="475">
        <v>13</v>
      </c>
      <c r="D36" s="475">
        <v>35</v>
      </c>
      <c r="E36" s="475">
        <v>86</v>
      </c>
      <c r="F36" s="475">
        <f t="shared" si="0"/>
        <v>134</v>
      </c>
      <c r="G36" s="475">
        <v>5623575.1699999999</v>
      </c>
      <c r="H36" s="475">
        <v>4475858.25</v>
      </c>
      <c r="I36" s="475">
        <f t="shared" si="1"/>
        <v>10099433.42</v>
      </c>
      <c r="J36" s="475">
        <f t="shared" si="2"/>
        <v>75368.906119402978</v>
      </c>
      <c r="K36" s="475">
        <f t="shared" si="3"/>
        <v>79.590973974657473</v>
      </c>
    </row>
    <row r="37" spans="1:11" s="83" customFormat="1" ht="14.25" x14ac:dyDescent="0.2">
      <c r="A37" s="462">
        <v>27</v>
      </c>
      <c r="B37" s="87" t="s">
        <v>100</v>
      </c>
      <c r="C37" s="475">
        <v>34</v>
      </c>
      <c r="D37" s="475">
        <v>20</v>
      </c>
      <c r="E37" s="475">
        <v>18</v>
      </c>
      <c r="F37" s="475">
        <f t="shared" si="0"/>
        <v>72</v>
      </c>
      <c r="G37" s="475">
        <v>1312657.28</v>
      </c>
      <c r="H37" s="475">
        <v>581026.27</v>
      </c>
      <c r="I37" s="475">
        <f t="shared" si="1"/>
        <v>1893683.55</v>
      </c>
      <c r="J37" s="475">
        <f t="shared" si="2"/>
        <v>26301.160416666666</v>
      </c>
      <c r="K37" s="475">
        <f t="shared" si="3"/>
        <v>44.263364006178371</v>
      </c>
    </row>
    <row r="38" spans="1:11" s="83" customFormat="1" ht="14.25" x14ac:dyDescent="0.2">
      <c r="A38" s="462">
        <v>28</v>
      </c>
      <c r="B38" s="87" t="s">
        <v>101</v>
      </c>
      <c r="C38" s="475">
        <v>13</v>
      </c>
      <c r="D38" s="475">
        <v>10</v>
      </c>
      <c r="E38" s="475">
        <v>0</v>
      </c>
      <c r="F38" s="475">
        <f t="shared" si="0"/>
        <v>23</v>
      </c>
      <c r="G38" s="475">
        <v>289004.83</v>
      </c>
      <c r="H38" s="475">
        <v>98818.38</v>
      </c>
      <c r="I38" s="475">
        <f t="shared" si="1"/>
        <v>387823.21</v>
      </c>
      <c r="J38" s="475">
        <f t="shared" si="2"/>
        <v>16861.878695652176</v>
      </c>
      <c r="K38" s="475">
        <f t="shared" si="3"/>
        <v>34.192639617822302</v>
      </c>
    </row>
    <row r="39" spans="1:11" s="83" customFormat="1" ht="14.25" x14ac:dyDescent="0.2">
      <c r="A39" s="462">
        <v>29</v>
      </c>
      <c r="B39" s="87" t="s">
        <v>102</v>
      </c>
      <c r="C39" s="475">
        <v>5</v>
      </c>
      <c r="D39" s="475">
        <v>13</v>
      </c>
      <c r="E39" s="475">
        <v>11</v>
      </c>
      <c r="F39" s="475">
        <f t="shared" si="0"/>
        <v>29</v>
      </c>
      <c r="G39" s="475">
        <v>371988.42</v>
      </c>
      <c r="H39" s="475">
        <v>189561.02</v>
      </c>
      <c r="I39" s="475">
        <f t="shared" si="1"/>
        <v>561549.43999999994</v>
      </c>
      <c r="J39" s="475">
        <f t="shared" si="2"/>
        <v>19363.773793103446</v>
      </c>
      <c r="K39" s="475">
        <f t="shared" si="3"/>
        <v>50.958849740537623</v>
      </c>
    </row>
    <row r="40" spans="1:11" s="83" customFormat="1" ht="14.25" x14ac:dyDescent="0.2">
      <c r="A40" s="462">
        <v>30</v>
      </c>
      <c r="B40" s="87" t="s">
        <v>103</v>
      </c>
      <c r="C40" s="475">
        <v>14</v>
      </c>
      <c r="D40" s="475">
        <v>16</v>
      </c>
      <c r="E40" s="475">
        <v>6</v>
      </c>
      <c r="F40" s="475">
        <f t="shared" si="0"/>
        <v>36</v>
      </c>
      <c r="G40" s="475">
        <v>503514.15</v>
      </c>
      <c r="H40" s="475">
        <v>270601.12</v>
      </c>
      <c r="I40" s="475">
        <f t="shared" si="1"/>
        <v>774115.27</v>
      </c>
      <c r="J40" s="475">
        <f t="shared" si="2"/>
        <v>21503.201944444445</v>
      </c>
      <c r="K40" s="475">
        <f t="shared" si="3"/>
        <v>53.742505548255195</v>
      </c>
    </row>
    <row r="41" spans="1:11" s="83" customFormat="1" ht="14.25" x14ac:dyDescent="0.2">
      <c r="A41" s="462">
        <v>31</v>
      </c>
      <c r="B41" s="87" t="s">
        <v>104</v>
      </c>
      <c r="C41" s="475">
        <v>17</v>
      </c>
      <c r="D41" s="475">
        <v>6</v>
      </c>
      <c r="E41" s="475">
        <v>0</v>
      </c>
      <c r="F41" s="475">
        <f t="shared" si="0"/>
        <v>23</v>
      </c>
      <c r="G41" s="475">
        <v>225796.54</v>
      </c>
      <c r="H41" s="475">
        <v>58083.75</v>
      </c>
      <c r="I41" s="475">
        <f t="shared" si="1"/>
        <v>283880.29000000004</v>
      </c>
      <c r="J41" s="475">
        <f t="shared" si="2"/>
        <v>12342.621304347827</v>
      </c>
      <c r="K41" s="475">
        <f t="shared" si="3"/>
        <v>25.723932705080422</v>
      </c>
    </row>
    <row r="42" spans="1:11" s="83" customFormat="1" ht="14.25" x14ac:dyDescent="0.2">
      <c r="A42" s="462">
        <v>32</v>
      </c>
      <c r="B42" s="87" t="s">
        <v>105</v>
      </c>
      <c r="C42" s="475">
        <v>15</v>
      </c>
      <c r="D42" s="475">
        <v>16</v>
      </c>
      <c r="E42" s="475">
        <v>12</v>
      </c>
      <c r="F42" s="475">
        <f t="shared" si="0"/>
        <v>43</v>
      </c>
      <c r="G42" s="475">
        <v>586539.29</v>
      </c>
      <c r="H42" s="475">
        <v>277762.58</v>
      </c>
      <c r="I42" s="475">
        <f t="shared" si="1"/>
        <v>864301.87000000011</v>
      </c>
      <c r="J42" s="475">
        <f t="shared" si="2"/>
        <v>20100.043488372095</v>
      </c>
      <c r="K42" s="475">
        <f t="shared" si="3"/>
        <v>47.35617625888284</v>
      </c>
    </row>
    <row r="43" spans="1:11" s="83" customFormat="1" ht="14.25" x14ac:dyDescent="0.2">
      <c r="A43" s="462">
        <v>33</v>
      </c>
      <c r="B43" s="87" t="s">
        <v>106</v>
      </c>
      <c r="C43" s="475">
        <v>1</v>
      </c>
      <c r="D43" s="475">
        <v>7</v>
      </c>
      <c r="E43" s="475">
        <v>88</v>
      </c>
      <c r="F43" s="475">
        <f t="shared" si="0"/>
        <v>96</v>
      </c>
      <c r="G43" s="475">
        <v>3426301.35</v>
      </c>
      <c r="H43" s="475">
        <v>1390375.05</v>
      </c>
      <c r="I43" s="475">
        <f t="shared" si="1"/>
        <v>4816676.4000000004</v>
      </c>
      <c r="J43" s="475">
        <f t="shared" si="2"/>
        <v>50173.712500000001</v>
      </c>
      <c r="K43" s="475">
        <f t="shared" si="3"/>
        <v>40.579473548057884</v>
      </c>
    </row>
    <row r="44" spans="1:11" s="83" customFormat="1" ht="14.25" x14ac:dyDescent="0.2">
      <c r="A44" s="462">
        <v>34</v>
      </c>
      <c r="B44" s="87" t="s">
        <v>107</v>
      </c>
      <c r="C44" s="475">
        <v>12</v>
      </c>
      <c r="D44" s="475">
        <v>11</v>
      </c>
      <c r="E44" s="475">
        <v>5</v>
      </c>
      <c r="F44" s="475">
        <f t="shared" si="0"/>
        <v>28</v>
      </c>
      <c r="G44" s="475">
        <v>291073.63</v>
      </c>
      <c r="H44" s="475">
        <v>117475.15</v>
      </c>
      <c r="I44" s="475">
        <f t="shared" si="1"/>
        <v>408548.78</v>
      </c>
      <c r="J44" s="475">
        <f t="shared" si="2"/>
        <v>14591.027857142859</v>
      </c>
      <c r="K44" s="475">
        <f t="shared" si="3"/>
        <v>40.359255491471345</v>
      </c>
    </row>
    <row r="45" spans="1:11" s="83" customFormat="1" ht="14.25" x14ac:dyDescent="0.2">
      <c r="A45" s="462">
        <v>35</v>
      </c>
      <c r="B45" s="87" t="s">
        <v>108</v>
      </c>
      <c r="C45" s="475">
        <v>8</v>
      </c>
      <c r="D45" s="475">
        <v>7</v>
      </c>
      <c r="E45" s="475">
        <v>0</v>
      </c>
      <c r="F45" s="475">
        <f t="shared" si="0"/>
        <v>15</v>
      </c>
      <c r="G45" s="475">
        <v>143622.09</v>
      </c>
      <c r="H45" s="475">
        <v>72230.58</v>
      </c>
      <c r="I45" s="475">
        <f t="shared" si="1"/>
        <v>215852.66999999998</v>
      </c>
      <c r="J45" s="475">
        <f t="shared" si="2"/>
        <v>14390.177999999998</v>
      </c>
      <c r="K45" s="475">
        <f t="shared" si="3"/>
        <v>50.292110357118467</v>
      </c>
    </row>
    <row r="46" spans="1:11" s="83" customFormat="1" ht="14.25" x14ac:dyDescent="0.2">
      <c r="A46" s="462">
        <v>36</v>
      </c>
      <c r="B46" s="87" t="s">
        <v>109</v>
      </c>
      <c r="C46" s="475">
        <v>23</v>
      </c>
      <c r="D46" s="475">
        <v>16</v>
      </c>
      <c r="E46" s="475">
        <v>4</v>
      </c>
      <c r="F46" s="475">
        <f t="shared" si="0"/>
        <v>43</v>
      </c>
      <c r="G46" s="475">
        <v>526850.64</v>
      </c>
      <c r="H46" s="475">
        <v>260213.25</v>
      </c>
      <c r="I46" s="475">
        <f t="shared" si="1"/>
        <v>787063.89</v>
      </c>
      <c r="J46" s="475">
        <f t="shared" si="2"/>
        <v>18303.811395348839</v>
      </c>
      <c r="K46" s="475">
        <f t="shared" si="3"/>
        <v>49.390326260209157</v>
      </c>
    </row>
    <row r="47" spans="1:11" s="82" customFormat="1" x14ac:dyDescent="0.2">
      <c r="A47" s="550" t="s">
        <v>63</v>
      </c>
      <c r="B47" s="551"/>
      <c r="C47" s="478">
        <f t="shared" ref="C47:I47" si="4">SUM(C4:C46)</f>
        <v>456</v>
      </c>
      <c r="D47" s="478">
        <f t="shared" si="4"/>
        <v>488</v>
      </c>
      <c r="E47" s="478">
        <f t="shared" si="4"/>
        <v>766</v>
      </c>
      <c r="F47" s="478">
        <f t="shared" si="4"/>
        <v>1710</v>
      </c>
      <c r="G47" s="478">
        <f t="shared" si="4"/>
        <v>57920765.379999995</v>
      </c>
      <c r="H47" s="478">
        <f t="shared" si="4"/>
        <v>46748650.649999999</v>
      </c>
      <c r="I47" s="478">
        <f t="shared" si="4"/>
        <v>104669416.03</v>
      </c>
      <c r="J47" s="478">
        <f t="shared" si="2"/>
        <v>61210.184812865496</v>
      </c>
      <c r="K47" s="478">
        <f t="shared" si="3"/>
        <v>80.711382771440867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130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92"/>
      <c r="B9" s="92"/>
      <c r="C9" s="92"/>
      <c r="D9" s="92"/>
      <c r="E9" s="92"/>
      <c r="F9" s="92"/>
      <c r="G9" s="92"/>
      <c r="H9" s="92"/>
      <c r="I9" s="92"/>
      <c r="J9" s="92"/>
      <c r="K9" s="95" t="s">
        <v>2</v>
      </c>
    </row>
    <row r="10" spans="1:11" ht="30" customHeight="1" x14ac:dyDescent="0.2">
      <c r="A10" s="91" t="s">
        <v>64</v>
      </c>
      <c r="B10" s="91" t="s">
        <v>117</v>
      </c>
      <c r="C10" s="91" t="s">
        <v>118</v>
      </c>
      <c r="D10" s="91" t="s">
        <v>67</v>
      </c>
      <c r="E10" s="91" t="s">
        <v>119</v>
      </c>
      <c r="F10" s="91" t="s">
        <v>69</v>
      </c>
      <c r="G10" s="91" t="s">
        <v>70</v>
      </c>
      <c r="H10" s="91" t="s">
        <v>71</v>
      </c>
      <c r="I10" s="91" t="s">
        <v>72</v>
      </c>
      <c r="J10" s="91" t="s">
        <v>73</v>
      </c>
      <c r="K10" s="91" t="s">
        <v>74</v>
      </c>
    </row>
    <row r="11" spans="1:11" s="90" customFormat="1" ht="14.25" x14ac:dyDescent="0.2">
      <c r="A11" s="93">
        <v>1</v>
      </c>
      <c r="B11" s="94" t="s">
        <v>75</v>
      </c>
      <c r="C11" s="475">
        <v>1</v>
      </c>
      <c r="D11" s="475">
        <v>1</v>
      </c>
      <c r="E11" s="475">
        <v>1</v>
      </c>
      <c r="F11" s="475">
        <f t="shared" ref="F11:F46" si="0">(C11+D11+E11)</f>
        <v>3</v>
      </c>
      <c r="G11" s="475">
        <v>6297.94</v>
      </c>
      <c r="H11" s="475">
        <v>6232.89</v>
      </c>
      <c r="I11" s="475">
        <f t="shared" ref="I11:I46" si="1">(G11+H11)</f>
        <v>12530.83</v>
      </c>
      <c r="J11" s="475">
        <f t="shared" ref="J11:J47" si="2">(I11/F11)</f>
        <v>4176.9433333333336</v>
      </c>
      <c r="K11" s="475">
        <f t="shared" ref="K11:K47" si="3">(H11/G11)*100</f>
        <v>98.967122582939822</v>
      </c>
    </row>
    <row r="12" spans="1:11" s="90" customFormat="1" ht="14.25" x14ac:dyDescent="0.2">
      <c r="A12" s="93">
        <v>2</v>
      </c>
      <c r="B12" s="94" t="s">
        <v>76</v>
      </c>
      <c r="C12" s="475">
        <v>1</v>
      </c>
      <c r="D12" s="475">
        <v>0</v>
      </c>
      <c r="E12" s="475">
        <v>1</v>
      </c>
      <c r="F12" s="475">
        <f t="shared" si="0"/>
        <v>2</v>
      </c>
      <c r="G12" s="475">
        <v>4338.45</v>
      </c>
      <c r="H12" s="475">
        <v>5735.88</v>
      </c>
      <c r="I12" s="475">
        <f t="shared" si="1"/>
        <v>10074.33</v>
      </c>
      <c r="J12" s="475">
        <f t="shared" si="2"/>
        <v>5037.165</v>
      </c>
      <c r="K12" s="475">
        <f t="shared" si="3"/>
        <v>132.21035162327561</v>
      </c>
    </row>
    <row r="13" spans="1:11" s="90" customFormat="1" ht="14.25" x14ac:dyDescent="0.2">
      <c r="A13" s="93">
        <v>3</v>
      </c>
      <c r="B13" s="94" t="s">
        <v>77</v>
      </c>
      <c r="C13" s="475">
        <v>1</v>
      </c>
      <c r="D13" s="475">
        <v>0</v>
      </c>
      <c r="E13" s="475">
        <v>1</v>
      </c>
      <c r="F13" s="475">
        <f t="shared" si="0"/>
        <v>2</v>
      </c>
      <c r="G13" s="475">
        <v>8410.9599999999991</v>
      </c>
      <c r="H13" s="475">
        <v>13550.3</v>
      </c>
      <c r="I13" s="475">
        <f t="shared" si="1"/>
        <v>21961.26</v>
      </c>
      <c r="J13" s="475">
        <f t="shared" si="2"/>
        <v>10980.63</v>
      </c>
      <c r="K13" s="475">
        <f t="shared" si="3"/>
        <v>161.10289431884115</v>
      </c>
    </row>
    <row r="14" spans="1:11" s="90" customFormat="1" ht="14.25" x14ac:dyDescent="0.2">
      <c r="A14" s="93">
        <v>4</v>
      </c>
      <c r="B14" s="94" t="s">
        <v>78</v>
      </c>
      <c r="C14" s="475">
        <v>0</v>
      </c>
      <c r="D14" s="475">
        <v>0</v>
      </c>
      <c r="E14" s="475">
        <v>2</v>
      </c>
      <c r="F14" s="475">
        <f t="shared" si="0"/>
        <v>2</v>
      </c>
      <c r="G14" s="475">
        <v>9200.42</v>
      </c>
      <c r="H14" s="475">
        <v>3028.42</v>
      </c>
      <c r="I14" s="475">
        <f t="shared" si="1"/>
        <v>12228.84</v>
      </c>
      <c r="J14" s="475">
        <f t="shared" si="2"/>
        <v>6114.42</v>
      </c>
      <c r="K14" s="475">
        <f t="shared" si="3"/>
        <v>32.916106003856342</v>
      </c>
    </row>
    <row r="15" spans="1:11" s="90" customFormat="1" ht="14.25" x14ac:dyDescent="0.2">
      <c r="A15" s="93">
        <v>5</v>
      </c>
      <c r="B15" s="94" t="s">
        <v>79</v>
      </c>
      <c r="C15" s="475">
        <v>0</v>
      </c>
      <c r="D15" s="475">
        <v>0</v>
      </c>
      <c r="E15" s="475">
        <v>1</v>
      </c>
      <c r="F15" s="475">
        <f t="shared" si="0"/>
        <v>1</v>
      </c>
      <c r="G15" s="475">
        <v>1620.42</v>
      </c>
      <c r="H15" s="475">
        <v>1941.55</v>
      </c>
      <c r="I15" s="475">
        <f t="shared" si="1"/>
        <v>3561.9700000000003</v>
      </c>
      <c r="J15" s="475">
        <f t="shared" si="2"/>
        <v>3561.9700000000003</v>
      </c>
      <c r="K15" s="475">
        <f t="shared" si="3"/>
        <v>119.81770158354006</v>
      </c>
    </row>
    <row r="16" spans="1:11" s="90" customFormat="1" ht="14.25" x14ac:dyDescent="0.2">
      <c r="A16" s="93">
        <v>6</v>
      </c>
      <c r="B16" s="94" t="s">
        <v>80</v>
      </c>
      <c r="C16" s="475">
        <v>0</v>
      </c>
      <c r="D16" s="475">
        <v>1</v>
      </c>
      <c r="E16" s="475">
        <v>0</v>
      </c>
      <c r="F16" s="475">
        <f t="shared" si="0"/>
        <v>1</v>
      </c>
      <c r="G16" s="475">
        <v>3776.75</v>
      </c>
      <c r="H16" s="475">
        <v>1875.03</v>
      </c>
      <c r="I16" s="475">
        <f t="shared" si="1"/>
        <v>5651.78</v>
      </c>
      <c r="J16" s="475">
        <f t="shared" si="2"/>
        <v>5651.78</v>
      </c>
      <c r="K16" s="475">
        <f t="shared" si="3"/>
        <v>49.646653869067322</v>
      </c>
    </row>
    <row r="17" spans="1:11" s="90" customFormat="1" ht="14.25" x14ac:dyDescent="0.2">
      <c r="A17" s="93">
        <v>7</v>
      </c>
      <c r="B17" s="94" t="s">
        <v>81</v>
      </c>
      <c r="C17" s="475">
        <v>0</v>
      </c>
      <c r="D17" s="475">
        <v>2</v>
      </c>
      <c r="E17" s="475">
        <v>0</v>
      </c>
      <c r="F17" s="475">
        <f t="shared" si="0"/>
        <v>2</v>
      </c>
      <c r="G17" s="475">
        <v>4030.7</v>
      </c>
      <c r="H17" s="475">
        <v>5516.74</v>
      </c>
      <c r="I17" s="475">
        <f t="shared" si="1"/>
        <v>9547.4399999999987</v>
      </c>
      <c r="J17" s="475">
        <f t="shared" si="2"/>
        <v>4773.7199999999993</v>
      </c>
      <c r="K17" s="475">
        <f t="shared" si="3"/>
        <v>136.86803780980972</v>
      </c>
    </row>
    <row r="18" spans="1:11" s="90" customFormat="1" ht="14.25" x14ac:dyDescent="0.2">
      <c r="A18" s="93">
        <v>8</v>
      </c>
      <c r="B18" s="94" t="s">
        <v>82</v>
      </c>
      <c r="C18" s="475">
        <v>4</v>
      </c>
      <c r="D18" s="475">
        <v>3</v>
      </c>
      <c r="E18" s="475">
        <v>1</v>
      </c>
      <c r="F18" s="475">
        <f t="shared" si="0"/>
        <v>8</v>
      </c>
      <c r="G18" s="475">
        <v>74451.78</v>
      </c>
      <c r="H18" s="475">
        <v>8475.85</v>
      </c>
      <c r="I18" s="475">
        <f t="shared" si="1"/>
        <v>82927.63</v>
      </c>
      <c r="J18" s="475">
        <f t="shared" si="2"/>
        <v>10365.953750000001</v>
      </c>
      <c r="K18" s="475">
        <f t="shared" si="3"/>
        <v>11.384348366150549</v>
      </c>
    </row>
    <row r="19" spans="1:11" s="90" customFormat="1" ht="14.25" x14ac:dyDescent="0.2">
      <c r="A19" s="93">
        <v>9</v>
      </c>
      <c r="B19" s="94" t="s">
        <v>83</v>
      </c>
      <c r="C19" s="475">
        <v>0</v>
      </c>
      <c r="D19" s="475">
        <v>0</v>
      </c>
      <c r="E19" s="475">
        <v>1</v>
      </c>
      <c r="F19" s="475">
        <f t="shared" si="0"/>
        <v>1</v>
      </c>
      <c r="G19" s="475">
        <v>3493.68</v>
      </c>
      <c r="H19" s="475">
        <v>2211.7399999999998</v>
      </c>
      <c r="I19" s="475">
        <f t="shared" si="1"/>
        <v>5705.42</v>
      </c>
      <c r="J19" s="475">
        <f t="shared" si="2"/>
        <v>5705.42</v>
      </c>
      <c r="K19" s="475">
        <f t="shared" si="3"/>
        <v>63.306885576240525</v>
      </c>
    </row>
    <row r="20" spans="1:11" s="90" customFormat="1" ht="14.25" x14ac:dyDescent="0.2">
      <c r="A20" s="93">
        <v>10</v>
      </c>
      <c r="B20" s="94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90" customFormat="1" ht="14.25" x14ac:dyDescent="0.2">
      <c r="A21" s="93">
        <v>11</v>
      </c>
      <c r="B21" s="94" t="s">
        <v>85</v>
      </c>
      <c r="C21" s="475">
        <v>0</v>
      </c>
      <c r="D21" s="475">
        <v>0</v>
      </c>
      <c r="E21" s="475">
        <v>1</v>
      </c>
      <c r="F21" s="475">
        <f t="shared" si="0"/>
        <v>1</v>
      </c>
      <c r="G21" s="475">
        <v>6430.41</v>
      </c>
      <c r="H21" s="475">
        <v>2803.36</v>
      </c>
      <c r="I21" s="475">
        <f t="shared" si="1"/>
        <v>9233.77</v>
      </c>
      <c r="J21" s="475">
        <f t="shared" si="2"/>
        <v>9233.77</v>
      </c>
      <c r="K21" s="475">
        <f t="shared" si="3"/>
        <v>43.595353950992241</v>
      </c>
    </row>
    <row r="22" spans="1:11" s="90" customFormat="1" ht="14.25" x14ac:dyDescent="0.2">
      <c r="A22" s="93">
        <v>12</v>
      </c>
      <c r="B22" s="94" t="s">
        <v>86</v>
      </c>
      <c r="C22" s="475">
        <v>0</v>
      </c>
      <c r="D22" s="475">
        <v>1</v>
      </c>
      <c r="E22" s="475">
        <v>0</v>
      </c>
      <c r="F22" s="475">
        <f t="shared" si="0"/>
        <v>1</v>
      </c>
      <c r="G22" s="475">
        <v>952.76</v>
      </c>
      <c r="H22" s="475">
        <v>1638.31</v>
      </c>
      <c r="I22" s="475">
        <f t="shared" si="1"/>
        <v>2591.0699999999997</v>
      </c>
      <c r="J22" s="475">
        <f t="shared" si="2"/>
        <v>2591.0699999999997</v>
      </c>
      <c r="K22" s="475">
        <f t="shared" si="3"/>
        <v>171.95411226331919</v>
      </c>
    </row>
    <row r="23" spans="1:11" s="90" customFormat="1" ht="14.25" x14ac:dyDescent="0.2">
      <c r="A23" s="93">
        <v>13</v>
      </c>
      <c r="B23" s="94" t="s">
        <v>87</v>
      </c>
      <c r="C23" s="475">
        <v>2</v>
      </c>
      <c r="D23" s="475">
        <v>0</v>
      </c>
      <c r="E23" s="475">
        <v>2</v>
      </c>
      <c r="F23" s="475">
        <f t="shared" si="0"/>
        <v>4</v>
      </c>
      <c r="G23" s="475">
        <v>19883.95</v>
      </c>
      <c r="H23" s="475">
        <v>14380.61</v>
      </c>
      <c r="I23" s="475">
        <f t="shared" si="1"/>
        <v>34264.559999999998</v>
      </c>
      <c r="J23" s="475">
        <f t="shared" si="2"/>
        <v>8566.14</v>
      </c>
      <c r="K23" s="475">
        <f t="shared" si="3"/>
        <v>72.322702481146848</v>
      </c>
    </row>
    <row r="24" spans="1:11" s="90" customFormat="1" ht="14.25" x14ac:dyDescent="0.2">
      <c r="A24" s="93">
        <v>14</v>
      </c>
      <c r="B24" s="94" t="s">
        <v>88</v>
      </c>
      <c r="C24" s="475">
        <v>0</v>
      </c>
      <c r="D24" s="475">
        <v>0</v>
      </c>
      <c r="E24" s="475">
        <v>1</v>
      </c>
      <c r="F24" s="475">
        <f t="shared" si="0"/>
        <v>1</v>
      </c>
      <c r="G24" s="475">
        <v>1747.17</v>
      </c>
      <c r="H24" s="475">
        <v>2451.11</v>
      </c>
      <c r="I24" s="475">
        <f t="shared" si="1"/>
        <v>4198.2800000000007</v>
      </c>
      <c r="J24" s="475">
        <f t="shared" si="2"/>
        <v>4198.2800000000007</v>
      </c>
      <c r="K24" s="475">
        <f t="shared" si="3"/>
        <v>140.29029802480585</v>
      </c>
    </row>
    <row r="25" spans="1:11" s="90" customFormat="1" ht="14.25" x14ac:dyDescent="0.2">
      <c r="A25" s="93">
        <v>15</v>
      </c>
      <c r="B25" s="94" t="s">
        <v>89</v>
      </c>
      <c r="C25" s="475">
        <v>0</v>
      </c>
      <c r="D25" s="475">
        <v>0</v>
      </c>
      <c r="E25" s="475">
        <v>3</v>
      </c>
      <c r="F25" s="475">
        <f t="shared" si="0"/>
        <v>3</v>
      </c>
      <c r="G25" s="475">
        <v>45124.480000000003</v>
      </c>
      <c r="H25" s="475">
        <v>7259.32</v>
      </c>
      <c r="I25" s="475">
        <f t="shared" si="1"/>
        <v>52383.8</v>
      </c>
      <c r="J25" s="475">
        <f t="shared" si="2"/>
        <v>17461.266666666666</v>
      </c>
      <c r="K25" s="475">
        <f t="shared" si="3"/>
        <v>16.087321117052205</v>
      </c>
    </row>
    <row r="26" spans="1:11" s="90" customFormat="1" ht="14.25" x14ac:dyDescent="0.2">
      <c r="A26" s="93">
        <v>16</v>
      </c>
      <c r="B26" s="94" t="s">
        <v>90</v>
      </c>
      <c r="C26" s="475">
        <v>0</v>
      </c>
      <c r="D26" s="475">
        <v>0</v>
      </c>
      <c r="E26" s="475">
        <v>1</v>
      </c>
      <c r="F26" s="475">
        <f t="shared" si="0"/>
        <v>1</v>
      </c>
      <c r="G26" s="475">
        <v>2157.5100000000002</v>
      </c>
      <c r="H26" s="475">
        <v>3898.15</v>
      </c>
      <c r="I26" s="475">
        <f t="shared" si="1"/>
        <v>6055.66</v>
      </c>
      <c r="J26" s="475">
        <f t="shared" si="2"/>
        <v>6055.66</v>
      </c>
      <c r="K26" s="475">
        <f t="shared" si="3"/>
        <v>180.67818920885651</v>
      </c>
    </row>
    <row r="27" spans="1:11" s="90" customFormat="1" ht="14.25" x14ac:dyDescent="0.2">
      <c r="A27" s="93">
        <v>17</v>
      </c>
      <c r="B27" s="94" t="s">
        <v>91</v>
      </c>
      <c r="C27" s="475">
        <v>0</v>
      </c>
      <c r="D27" s="475">
        <v>0</v>
      </c>
      <c r="E27" s="475">
        <v>15</v>
      </c>
      <c r="F27" s="475">
        <f t="shared" si="0"/>
        <v>15</v>
      </c>
      <c r="G27" s="475">
        <v>834329.32</v>
      </c>
      <c r="H27" s="475">
        <v>2353055.27</v>
      </c>
      <c r="I27" s="475">
        <f t="shared" si="1"/>
        <v>3187384.59</v>
      </c>
      <c r="J27" s="475">
        <f t="shared" si="2"/>
        <v>212492.30599999998</v>
      </c>
      <c r="K27" s="475">
        <f t="shared" si="3"/>
        <v>282.02955518811206</v>
      </c>
    </row>
    <row r="28" spans="1:11" s="90" customFormat="1" ht="14.25" x14ac:dyDescent="0.2">
      <c r="A28" s="93">
        <v>18</v>
      </c>
      <c r="B28" s="94" t="s">
        <v>92</v>
      </c>
      <c r="C28" s="475">
        <v>0</v>
      </c>
      <c r="D28" s="475">
        <v>0</v>
      </c>
      <c r="E28" s="475">
        <v>20</v>
      </c>
      <c r="F28" s="475">
        <f t="shared" si="0"/>
        <v>20</v>
      </c>
      <c r="G28" s="475">
        <v>322238.2</v>
      </c>
      <c r="H28" s="475">
        <v>155843.68</v>
      </c>
      <c r="I28" s="475">
        <f t="shared" si="1"/>
        <v>478081.88</v>
      </c>
      <c r="J28" s="475">
        <f t="shared" si="2"/>
        <v>23904.094000000001</v>
      </c>
      <c r="K28" s="475">
        <f t="shared" si="3"/>
        <v>48.36288186813357</v>
      </c>
    </row>
    <row r="29" spans="1:11" s="90" customFormat="1" ht="14.25" x14ac:dyDescent="0.2">
      <c r="A29" s="93">
        <v>19</v>
      </c>
      <c r="B29" s="94" t="s">
        <v>93</v>
      </c>
      <c r="C29" s="475">
        <v>11</v>
      </c>
      <c r="D29" s="475">
        <v>3</v>
      </c>
      <c r="E29" s="475">
        <v>12</v>
      </c>
      <c r="F29" s="475">
        <f t="shared" si="0"/>
        <v>26</v>
      </c>
      <c r="G29" s="475">
        <v>205378.04</v>
      </c>
      <c r="H29" s="475">
        <v>101475.66</v>
      </c>
      <c r="I29" s="475">
        <f t="shared" si="1"/>
        <v>306853.7</v>
      </c>
      <c r="J29" s="475">
        <f t="shared" si="2"/>
        <v>11802.065384615385</v>
      </c>
      <c r="K29" s="475">
        <f t="shared" si="3"/>
        <v>49.409206553923681</v>
      </c>
    </row>
    <row r="30" spans="1:11" s="90" customFormat="1" ht="14.25" x14ac:dyDescent="0.2">
      <c r="A30" s="93">
        <v>20</v>
      </c>
      <c r="B30" s="94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2455.2399999999998</v>
      </c>
      <c r="H30" s="475">
        <v>3748.6</v>
      </c>
      <c r="I30" s="475">
        <f t="shared" si="1"/>
        <v>6203.84</v>
      </c>
      <c r="J30" s="475">
        <f t="shared" si="2"/>
        <v>6203.84</v>
      </c>
      <c r="K30" s="475">
        <f t="shared" si="3"/>
        <v>152.6775386520259</v>
      </c>
    </row>
    <row r="31" spans="1:11" s="90" customFormat="1" ht="14.25" x14ac:dyDescent="0.2">
      <c r="A31" s="93">
        <v>21</v>
      </c>
      <c r="B31" s="94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90" customFormat="1" ht="14.25" x14ac:dyDescent="0.2">
      <c r="A32" s="93">
        <v>22</v>
      </c>
      <c r="B32" s="94" t="s">
        <v>96</v>
      </c>
      <c r="C32" s="475">
        <v>3</v>
      </c>
      <c r="D32" s="475">
        <v>0</v>
      </c>
      <c r="E32" s="475">
        <v>2</v>
      </c>
      <c r="F32" s="475">
        <f t="shared" si="0"/>
        <v>5</v>
      </c>
      <c r="G32" s="475">
        <v>35352.9</v>
      </c>
      <c r="H32" s="475">
        <v>26148.51</v>
      </c>
      <c r="I32" s="475">
        <f t="shared" si="1"/>
        <v>61501.41</v>
      </c>
      <c r="J32" s="475">
        <f t="shared" si="2"/>
        <v>12300.282000000001</v>
      </c>
      <c r="K32" s="475">
        <f t="shared" si="3"/>
        <v>73.964257529085302</v>
      </c>
    </row>
    <row r="33" spans="1:11" s="90" customFormat="1" ht="14.25" x14ac:dyDescent="0.2">
      <c r="A33" s="93">
        <v>23</v>
      </c>
      <c r="B33" s="94" t="s">
        <v>97</v>
      </c>
      <c r="C33" s="475">
        <v>0</v>
      </c>
      <c r="D33" s="475">
        <v>0</v>
      </c>
      <c r="E33" s="475">
        <v>1</v>
      </c>
      <c r="F33" s="475">
        <f t="shared" si="0"/>
        <v>1</v>
      </c>
      <c r="G33" s="475">
        <v>1736.6</v>
      </c>
      <c r="H33" s="475">
        <v>2998.03</v>
      </c>
      <c r="I33" s="475">
        <f t="shared" si="1"/>
        <v>4734.63</v>
      </c>
      <c r="J33" s="475">
        <f t="shared" si="2"/>
        <v>4734.63</v>
      </c>
      <c r="K33" s="475">
        <f t="shared" si="3"/>
        <v>172.63791316365314</v>
      </c>
    </row>
    <row r="34" spans="1:11" s="90" customFormat="1" ht="14.25" x14ac:dyDescent="0.2">
      <c r="A34" s="462">
        <v>24</v>
      </c>
      <c r="B34" s="94" t="s">
        <v>110</v>
      </c>
      <c r="C34" s="475">
        <v>0</v>
      </c>
      <c r="D34" s="475">
        <v>3</v>
      </c>
      <c r="E34" s="475">
        <v>3</v>
      </c>
      <c r="F34" s="475">
        <f>(C34+D34+E34)</f>
        <v>6</v>
      </c>
      <c r="G34" s="475">
        <v>18148.41</v>
      </c>
      <c r="H34" s="475">
        <v>5633.23</v>
      </c>
      <c r="I34" s="475">
        <f>(G34+H34)</f>
        <v>23781.64</v>
      </c>
      <c r="J34" s="475">
        <f>(I34/F34)</f>
        <v>3963.6066666666666</v>
      </c>
      <c r="K34" s="475">
        <f>(H34/G34)*100</f>
        <v>31.039799078817371</v>
      </c>
    </row>
    <row r="35" spans="1:11" s="90" customFormat="1" ht="14.25" x14ac:dyDescent="0.2">
      <c r="A35" s="462">
        <v>25</v>
      </c>
      <c r="B35" s="94" t="s">
        <v>98</v>
      </c>
      <c r="C35" s="475">
        <v>0</v>
      </c>
      <c r="D35" s="475">
        <v>1</v>
      </c>
      <c r="E35" s="475">
        <v>1</v>
      </c>
      <c r="F35" s="475">
        <f t="shared" si="0"/>
        <v>2</v>
      </c>
      <c r="G35" s="475">
        <v>5142.92</v>
      </c>
      <c r="H35" s="475">
        <v>9984.94</v>
      </c>
      <c r="I35" s="475">
        <f t="shared" si="1"/>
        <v>15127.86</v>
      </c>
      <c r="J35" s="475">
        <f t="shared" si="2"/>
        <v>7563.93</v>
      </c>
      <c r="K35" s="475">
        <f t="shared" si="3"/>
        <v>194.14923817597787</v>
      </c>
    </row>
    <row r="36" spans="1:11" s="90" customFormat="1" ht="14.25" x14ac:dyDescent="0.2">
      <c r="A36" s="462">
        <v>26</v>
      </c>
      <c r="B36" s="94" t="s">
        <v>99</v>
      </c>
      <c r="C36" s="475">
        <v>8</v>
      </c>
      <c r="D36" s="475">
        <v>2</v>
      </c>
      <c r="E36" s="475">
        <v>13</v>
      </c>
      <c r="F36" s="475">
        <f t="shared" si="0"/>
        <v>23</v>
      </c>
      <c r="G36" s="475">
        <v>216904.93</v>
      </c>
      <c r="H36" s="475">
        <v>101861.97</v>
      </c>
      <c r="I36" s="475">
        <f t="shared" si="1"/>
        <v>318766.90000000002</v>
      </c>
      <c r="J36" s="475">
        <f t="shared" si="2"/>
        <v>13859.430434782609</v>
      </c>
      <c r="K36" s="475">
        <f t="shared" si="3"/>
        <v>46.96157436347805</v>
      </c>
    </row>
    <row r="37" spans="1:11" s="90" customFormat="1" ht="14.25" x14ac:dyDescent="0.2">
      <c r="A37" s="462">
        <v>27</v>
      </c>
      <c r="B37" s="94" t="s">
        <v>100</v>
      </c>
      <c r="C37" s="475">
        <v>1</v>
      </c>
      <c r="D37" s="475">
        <v>2</v>
      </c>
      <c r="E37" s="475">
        <v>2</v>
      </c>
      <c r="F37" s="475">
        <f t="shared" si="0"/>
        <v>5</v>
      </c>
      <c r="G37" s="475">
        <v>20596.439999999999</v>
      </c>
      <c r="H37" s="475">
        <v>62322.35</v>
      </c>
      <c r="I37" s="475">
        <f t="shared" si="1"/>
        <v>82918.789999999994</v>
      </c>
      <c r="J37" s="475">
        <f t="shared" si="2"/>
        <v>16583.757999999998</v>
      </c>
      <c r="K37" s="475">
        <f t="shared" si="3"/>
        <v>302.58797151352371</v>
      </c>
    </row>
    <row r="38" spans="1:11" s="90" customFormat="1" ht="14.25" x14ac:dyDescent="0.2">
      <c r="A38" s="462">
        <v>28</v>
      </c>
      <c r="B38" s="94" t="s">
        <v>101</v>
      </c>
      <c r="C38" s="475">
        <v>0</v>
      </c>
      <c r="D38" s="475">
        <v>2</v>
      </c>
      <c r="E38" s="475">
        <v>0</v>
      </c>
      <c r="F38" s="475">
        <f t="shared" si="0"/>
        <v>2</v>
      </c>
      <c r="G38" s="475">
        <v>1154.0899999999999</v>
      </c>
      <c r="H38" s="475">
        <v>3802.02</v>
      </c>
      <c r="I38" s="475">
        <f t="shared" si="1"/>
        <v>4956.1099999999997</v>
      </c>
      <c r="J38" s="475">
        <f t="shared" si="2"/>
        <v>2478.0549999999998</v>
      </c>
      <c r="K38" s="475">
        <f t="shared" si="3"/>
        <v>329.43877860478824</v>
      </c>
    </row>
    <row r="39" spans="1:11" s="90" customFormat="1" ht="14.25" x14ac:dyDescent="0.2">
      <c r="A39" s="462">
        <v>29</v>
      </c>
      <c r="B39" s="94" t="s">
        <v>102</v>
      </c>
      <c r="C39" s="475">
        <v>0</v>
      </c>
      <c r="D39" s="475">
        <v>1</v>
      </c>
      <c r="E39" s="475">
        <v>1</v>
      </c>
      <c r="F39" s="475">
        <f t="shared" si="0"/>
        <v>2</v>
      </c>
      <c r="G39" s="475">
        <v>5238.75</v>
      </c>
      <c r="H39" s="475">
        <v>2985.26</v>
      </c>
      <c r="I39" s="475">
        <f t="shared" si="1"/>
        <v>8224.01</v>
      </c>
      <c r="J39" s="475">
        <f t="shared" si="2"/>
        <v>4112.0050000000001</v>
      </c>
      <c r="K39" s="475">
        <f t="shared" si="3"/>
        <v>56.984204247196381</v>
      </c>
    </row>
    <row r="40" spans="1:11" s="90" customFormat="1" ht="14.25" x14ac:dyDescent="0.2">
      <c r="A40" s="462">
        <v>30</v>
      </c>
      <c r="B40" s="94" t="s">
        <v>103</v>
      </c>
      <c r="C40" s="475">
        <v>0</v>
      </c>
      <c r="D40" s="475">
        <v>2</v>
      </c>
      <c r="E40" s="475">
        <v>1</v>
      </c>
      <c r="F40" s="475">
        <f t="shared" si="0"/>
        <v>3</v>
      </c>
      <c r="G40" s="475">
        <v>5203.03</v>
      </c>
      <c r="H40" s="475">
        <v>3778.5</v>
      </c>
      <c r="I40" s="475">
        <f t="shared" si="1"/>
        <v>8981.5299999999988</v>
      </c>
      <c r="J40" s="475">
        <f t="shared" si="2"/>
        <v>2993.8433333333328</v>
      </c>
      <c r="K40" s="475">
        <f t="shared" si="3"/>
        <v>72.621145755454037</v>
      </c>
    </row>
    <row r="41" spans="1:11" s="90" customFormat="1" ht="14.25" x14ac:dyDescent="0.2">
      <c r="A41" s="462">
        <v>31</v>
      </c>
      <c r="B41" s="94" t="s">
        <v>104</v>
      </c>
      <c r="C41" s="475">
        <v>1</v>
      </c>
      <c r="D41" s="475">
        <v>5</v>
      </c>
      <c r="E41" s="475">
        <v>0</v>
      </c>
      <c r="F41" s="475">
        <f t="shared" si="0"/>
        <v>6</v>
      </c>
      <c r="G41" s="475">
        <v>2102.0500000000002</v>
      </c>
      <c r="H41" s="475">
        <v>4776.12</v>
      </c>
      <c r="I41" s="475">
        <f t="shared" si="1"/>
        <v>6878.17</v>
      </c>
      <c r="J41" s="475">
        <f t="shared" si="2"/>
        <v>1146.3616666666667</v>
      </c>
      <c r="K41" s="475">
        <f t="shared" si="3"/>
        <v>227.21248305225848</v>
      </c>
    </row>
    <row r="42" spans="1:11" s="90" customFormat="1" ht="14.25" x14ac:dyDescent="0.2">
      <c r="A42" s="462">
        <v>32</v>
      </c>
      <c r="B42" s="94" t="s">
        <v>105</v>
      </c>
      <c r="C42" s="475">
        <v>0</v>
      </c>
      <c r="D42" s="475">
        <v>0</v>
      </c>
      <c r="E42" s="475">
        <v>2</v>
      </c>
      <c r="F42" s="475">
        <f t="shared" si="0"/>
        <v>2</v>
      </c>
      <c r="G42" s="475">
        <v>6625.04</v>
      </c>
      <c r="H42" s="475">
        <v>6532.25</v>
      </c>
      <c r="I42" s="475">
        <f t="shared" si="1"/>
        <v>13157.29</v>
      </c>
      <c r="J42" s="475">
        <f t="shared" si="2"/>
        <v>6578.6450000000004</v>
      </c>
      <c r="K42" s="475">
        <f t="shared" si="3"/>
        <v>98.599404682839648</v>
      </c>
    </row>
    <row r="43" spans="1:11" s="90" customFormat="1" ht="14.25" x14ac:dyDescent="0.2">
      <c r="A43" s="462">
        <v>33</v>
      </c>
      <c r="B43" s="94" t="s">
        <v>106</v>
      </c>
      <c r="C43" s="475">
        <v>1</v>
      </c>
      <c r="D43" s="475">
        <v>0</v>
      </c>
      <c r="E43" s="475">
        <v>13</v>
      </c>
      <c r="F43" s="475">
        <f t="shared" si="0"/>
        <v>14</v>
      </c>
      <c r="G43" s="475">
        <v>97784.77</v>
      </c>
      <c r="H43" s="475">
        <v>29982.42</v>
      </c>
      <c r="I43" s="475">
        <f t="shared" si="1"/>
        <v>127767.19</v>
      </c>
      <c r="J43" s="475">
        <f t="shared" si="2"/>
        <v>9126.2278571428578</v>
      </c>
      <c r="K43" s="475">
        <f t="shared" si="3"/>
        <v>30.661645980248249</v>
      </c>
    </row>
    <row r="44" spans="1:11" s="90" customFormat="1" ht="14.25" x14ac:dyDescent="0.2">
      <c r="A44" s="462">
        <v>34</v>
      </c>
      <c r="B44" s="94" t="s">
        <v>107</v>
      </c>
      <c r="C44" s="475">
        <v>0</v>
      </c>
      <c r="D44" s="475">
        <v>0</v>
      </c>
      <c r="E44" s="475">
        <v>2</v>
      </c>
      <c r="F44" s="475">
        <f t="shared" si="0"/>
        <v>2</v>
      </c>
      <c r="G44" s="475">
        <v>5511.62</v>
      </c>
      <c r="H44" s="475">
        <v>5962.68</v>
      </c>
      <c r="I44" s="475">
        <f t="shared" si="1"/>
        <v>11474.3</v>
      </c>
      <c r="J44" s="475">
        <f t="shared" si="2"/>
        <v>5737.15</v>
      </c>
      <c r="K44" s="475">
        <f t="shared" si="3"/>
        <v>108.18380077000955</v>
      </c>
    </row>
    <row r="45" spans="1:11" s="90" customFormat="1" ht="14.25" x14ac:dyDescent="0.2">
      <c r="A45" s="462">
        <v>35</v>
      </c>
      <c r="B45" s="94" t="s">
        <v>108</v>
      </c>
      <c r="C45" s="475">
        <v>0</v>
      </c>
      <c r="D45" s="475">
        <v>1</v>
      </c>
      <c r="E45" s="475">
        <v>0</v>
      </c>
      <c r="F45" s="475">
        <f t="shared" si="0"/>
        <v>1</v>
      </c>
      <c r="G45" s="475">
        <v>1774.85</v>
      </c>
      <c r="H45" s="475">
        <v>2512.84</v>
      </c>
      <c r="I45" s="475">
        <f t="shared" si="1"/>
        <v>4287.6900000000005</v>
      </c>
      <c r="J45" s="475">
        <f t="shared" si="2"/>
        <v>4287.6900000000005</v>
      </c>
      <c r="K45" s="475">
        <f t="shared" si="3"/>
        <v>141.58041524635888</v>
      </c>
    </row>
    <row r="46" spans="1:11" s="90" customFormat="1" ht="14.25" x14ac:dyDescent="0.2">
      <c r="A46" s="462">
        <v>36</v>
      </c>
      <c r="B46" s="94" t="s">
        <v>109</v>
      </c>
      <c r="C46" s="475">
        <v>0</v>
      </c>
      <c r="D46" s="475">
        <v>1</v>
      </c>
      <c r="E46" s="475">
        <v>1</v>
      </c>
      <c r="F46" s="475">
        <f t="shared" si="0"/>
        <v>2</v>
      </c>
      <c r="G46" s="475">
        <v>8039.52</v>
      </c>
      <c r="H46" s="475">
        <v>3705.59</v>
      </c>
      <c r="I46" s="475">
        <f t="shared" si="1"/>
        <v>11745.11</v>
      </c>
      <c r="J46" s="475">
        <f t="shared" si="2"/>
        <v>5872.5550000000003</v>
      </c>
      <c r="K46" s="475">
        <f t="shared" si="3"/>
        <v>46.092179632614879</v>
      </c>
    </row>
    <row r="47" spans="1:11" s="89" customFormat="1" x14ac:dyDescent="0.2">
      <c r="A47" s="550" t="s">
        <v>63</v>
      </c>
      <c r="B47" s="551"/>
      <c r="C47" s="478">
        <f t="shared" ref="C47:I47" si="4">SUM(C4:C46)</f>
        <v>34</v>
      </c>
      <c r="D47" s="478">
        <f t="shared" si="4"/>
        <v>31</v>
      </c>
      <c r="E47" s="478">
        <f t="shared" si="4"/>
        <v>106</v>
      </c>
      <c r="F47" s="478">
        <f t="shared" si="4"/>
        <v>171</v>
      </c>
      <c r="G47" s="478">
        <f t="shared" si="4"/>
        <v>1987634.1</v>
      </c>
      <c r="H47" s="478">
        <f t="shared" si="4"/>
        <v>2968109.1799999997</v>
      </c>
      <c r="I47" s="478">
        <f t="shared" si="4"/>
        <v>4955743.2800000012</v>
      </c>
      <c r="J47" s="478">
        <f t="shared" si="2"/>
        <v>28980.954853801177</v>
      </c>
      <c r="K47" s="478">
        <f t="shared" si="3"/>
        <v>149.32875120224591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H54" sqref="H54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131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102" t="s">
        <v>2</v>
      </c>
    </row>
    <row r="10" spans="1:11" ht="30" customHeight="1" x14ac:dyDescent="0.2">
      <c r="A10" s="98" t="s">
        <v>64</v>
      </c>
      <c r="B10" s="98" t="s">
        <v>117</v>
      </c>
      <c r="C10" s="98" t="s">
        <v>118</v>
      </c>
      <c r="D10" s="98" t="s">
        <v>67</v>
      </c>
      <c r="E10" s="98" t="s">
        <v>119</v>
      </c>
      <c r="F10" s="98" t="s">
        <v>69</v>
      </c>
      <c r="G10" s="98" t="s">
        <v>70</v>
      </c>
      <c r="H10" s="98" t="s">
        <v>71</v>
      </c>
      <c r="I10" s="98" t="s">
        <v>72</v>
      </c>
      <c r="J10" s="98" t="s">
        <v>73</v>
      </c>
      <c r="K10" s="98" t="s">
        <v>74</v>
      </c>
    </row>
    <row r="11" spans="1:11" s="97" customFormat="1" ht="14.25" x14ac:dyDescent="0.2">
      <c r="A11" s="100">
        <v>1</v>
      </c>
      <c r="B11" s="101" t="s">
        <v>75</v>
      </c>
      <c r="C11" s="475">
        <v>13</v>
      </c>
      <c r="D11" s="475">
        <v>11</v>
      </c>
      <c r="E11" s="475">
        <v>5</v>
      </c>
      <c r="F11" s="475">
        <f t="shared" ref="F11:F46" si="0">(C11+D11+E11)</f>
        <v>29</v>
      </c>
      <c r="G11" s="475">
        <v>275236.34000000003</v>
      </c>
      <c r="H11" s="475">
        <v>143312.70000000001</v>
      </c>
      <c r="I11" s="475">
        <f t="shared" ref="I11:I46" si="1">(G11+H11)</f>
        <v>418549.04000000004</v>
      </c>
      <c r="J11" s="475">
        <f t="shared" ref="J11:J47" si="2">(I11/F11)</f>
        <v>14432.725517241381</v>
      </c>
      <c r="K11" s="475">
        <f t="shared" ref="K11:K47" si="3">(H11/G11)*100</f>
        <v>52.068960079908052</v>
      </c>
    </row>
    <row r="12" spans="1:11" s="97" customFormat="1" ht="14.25" x14ac:dyDescent="0.2">
      <c r="A12" s="100">
        <v>2</v>
      </c>
      <c r="B12" s="101" t="s">
        <v>76</v>
      </c>
      <c r="C12" s="475">
        <v>3</v>
      </c>
      <c r="D12" s="475">
        <v>2</v>
      </c>
      <c r="E12" s="475">
        <v>2</v>
      </c>
      <c r="F12" s="475">
        <f t="shared" si="0"/>
        <v>7</v>
      </c>
      <c r="G12" s="475">
        <v>54267.08</v>
      </c>
      <c r="H12" s="475">
        <v>35492.28</v>
      </c>
      <c r="I12" s="475">
        <f t="shared" si="1"/>
        <v>89759.360000000001</v>
      </c>
      <c r="J12" s="475">
        <f t="shared" si="2"/>
        <v>12822.765714285715</v>
      </c>
      <c r="K12" s="475">
        <f t="shared" si="3"/>
        <v>65.402966218193413</v>
      </c>
    </row>
    <row r="13" spans="1:11" s="97" customFormat="1" ht="14.25" x14ac:dyDescent="0.2">
      <c r="A13" s="100">
        <v>3</v>
      </c>
      <c r="B13" s="101" t="s">
        <v>77</v>
      </c>
      <c r="C13" s="475">
        <v>3</v>
      </c>
      <c r="D13" s="475">
        <v>3</v>
      </c>
      <c r="E13" s="475">
        <v>7</v>
      </c>
      <c r="F13" s="475">
        <f t="shared" si="0"/>
        <v>13</v>
      </c>
      <c r="G13" s="475">
        <v>95459.68</v>
      </c>
      <c r="H13" s="475">
        <v>50992.77</v>
      </c>
      <c r="I13" s="475">
        <f t="shared" si="1"/>
        <v>146452.44999999998</v>
      </c>
      <c r="J13" s="475">
        <f t="shared" si="2"/>
        <v>11265.573076923076</v>
      </c>
      <c r="K13" s="475">
        <f t="shared" si="3"/>
        <v>53.418123756543082</v>
      </c>
    </row>
    <row r="14" spans="1:11" s="97" customFormat="1" ht="14.25" x14ac:dyDescent="0.2">
      <c r="A14" s="100">
        <v>4</v>
      </c>
      <c r="B14" s="101" t="s">
        <v>78</v>
      </c>
      <c r="C14" s="475">
        <v>1</v>
      </c>
      <c r="D14" s="475">
        <v>0</v>
      </c>
      <c r="E14" s="475">
        <v>7</v>
      </c>
      <c r="F14" s="475">
        <f t="shared" si="0"/>
        <v>8</v>
      </c>
      <c r="G14" s="475">
        <v>242535.92</v>
      </c>
      <c r="H14" s="475">
        <v>95933.96</v>
      </c>
      <c r="I14" s="475">
        <f t="shared" si="1"/>
        <v>338469.88</v>
      </c>
      <c r="J14" s="475">
        <f t="shared" si="2"/>
        <v>42308.735000000001</v>
      </c>
      <c r="K14" s="475">
        <f t="shared" si="3"/>
        <v>39.554536911480987</v>
      </c>
    </row>
    <row r="15" spans="1:11" s="97" customFormat="1" ht="14.25" x14ac:dyDescent="0.2">
      <c r="A15" s="100">
        <v>5</v>
      </c>
      <c r="B15" s="101" t="s">
        <v>79</v>
      </c>
      <c r="C15" s="475">
        <v>0</v>
      </c>
      <c r="D15" s="475">
        <v>0</v>
      </c>
      <c r="E15" s="475">
        <v>1</v>
      </c>
      <c r="F15" s="475">
        <f t="shared" si="0"/>
        <v>1</v>
      </c>
      <c r="G15" s="475">
        <v>7873.31</v>
      </c>
      <c r="H15" s="475">
        <v>3644.46</v>
      </c>
      <c r="I15" s="475">
        <f t="shared" si="1"/>
        <v>11517.77</v>
      </c>
      <c r="J15" s="475">
        <f t="shared" si="2"/>
        <v>11517.77</v>
      </c>
      <c r="K15" s="475">
        <f t="shared" si="3"/>
        <v>46.288790864325172</v>
      </c>
    </row>
    <row r="16" spans="1:11" s="97" customFormat="1" ht="14.25" x14ac:dyDescent="0.2">
      <c r="A16" s="100">
        <v>6</v>
      </c>
      <c r="B16" s="101" t="s">
        <v>80</v>
      </c>
      <c r="C16" s="475">
        <v>1</v>
      </c>
      <c r="D16" s="475">
        <v>4</v>
      </c>
      <c r="E16" s="475">
        <v>0</v>
      </c>
      <c r="F16" s="475">
        <f t="shared" si="0"/>
        <v>5</v>
      </c>
      <c r="G16" s="475">
        <v>23792.1</v>
      </c>
      <c r="H16" s="475">
        <v>9679.73</v>
      </c>
      <c r="I16" s="475">
        <f t="shared" si="1"/>
        <v>33471.83</v>
      </c>
      <c r="J16" s="475">
        <f t="shared" si="2"/>
        <v>6694.366</v>
      </c>
      <c r="K16" s="475">
        <f t="shared" si="3"/>
        <v>40.684639018833984</v>
      </c>
    </row>
    <row r="17" spans="1:11" s="97" customFormat="1" ht="14.25" x14ac:dyDescent="0.2">
      <c r="A17" s="100">
        <v>7</v>
      </c>
      <c r="B17" s="101" t="s">
        <v>81</v>
      </c>
      <c r="C17" s="475">
        <v>0</v>
      </c>
      <c r="D17" s="475">
        <v>3</v>
      </c>
      <c r="E17" s="475">
        <v>0</v>
      </c>
      <c r="F17" s="475">
        <f t="shared" si="0"/>
        <v>3</v>
      </c>
      <c r="G17" s="475">
        <v>96484.45</v>
      </c>
      <c r="H17" s="475">
        <v>69299.070000000007</v>
      </c>
      <c r="I17" s="475">
        <f t="shared" si="1"/>
        <v>165783.52000000002</v>
      </c>
      <c r="J17" s="475">
        <f t="shared" si="2"/>
        <v>55261.17333333334</v>
      </c>
      <c r="K17" s="475">
        <f t="shared" si="3"/>
        <v>71.824081497070253</v>
      </c>
    </row>
    <row r="18" spans="1:11" s="97" customFormat="1" ht="14.25" x14ac:dyDescent="0.2">
      <c r="A18" s="100">
        <v>8</v>
      </c>
      <c r="B18" s="101" t="s">
        <v>82</v>
      </c>
      <c r="C18" s="475">
        <v>0</v>
      </c>
      <c r="D18" s="475">
        <v>3</v>
      </c>
      <c r="E18" s="475">
        <v>2</v>
      </c>
      <c r="F18" s="475">
        <f t="shared" si="0"/>
        <v>5</v>
      </c>
      <c r="G18" s="475">
        <v>50708.93</v>
      </c>
      <c r="H18" s="475">
        <v>17161.47</v>
      </c>
      <c r="I18" s="475">
        <f t="shared" si="1"/>
        <v>67870.399999999994</v>
      </c>
      <c r="J18" s="475">
        <f t="shared" si="2"/>
        <v>13574.079999999998</v>
      </c>
      <c r="K18" s="475">
        <f t="shared" si="3"/>
        <v>33.843092331074622</v>
      </c>
    </row>
    <row r="19" spans="1:11" s="97" customFormat="1" ht="14.25" x14ac:dyDescent="0.2">
      <c r="A19" s="100">
        <v>9</v>
      </c>
      <c r="B19" s="101" t="s">
        <v>83</v>
      </c>
      <c r="C19" s="475">
        <v>2</v>
      </c>
      <c r="D19" s="475">
        <v>4</v>
      </c>
      <c r="E19" s="475">
        <v>4</v>
      </c>
      <c r="F19" s="475">
        <f t="shared" si="0"/>
        <v>10</v>
      </c>
      <c r="G19" s="475">
        <v>111933.61</v>
      </c>
      <c r="H19" s="475">
        <v>58257.7</v>
      </c>
      <c r="I19" s="475">
        <f t="shared" si="1"/>
        <v>170191.31</v>
      </c>
      <c r="J19" s="475">
        <f t="shared" si="2"/>
        <v>17019.131000000001</v>
      </c>
      <c r="K19" s="475">
        <f t="shared" si="3"/>
        <v>52.04665515567666</v>
      </c>
    </row>
    <row r="20" spans="1:11" s="97" customFormat="1" ht="14.25" x14ac:dyDescent="0.2">
      <c r="A20" s="100">
        <v>10</v>
      </c>
      <c r="B20" s="101" t="s">
        <v>84</v>
      </c>
      <c r="C20" s="475">
        <v>0</v>
      </c>
      <c r="D20" s="475">
        <v>2</v>
      </c>
      <c r="E20" s="475">
        <v>0</v>
      </c>
      <c r="F20" s="475">
        <f t="shared" si="0"/>
        <v>2</v>
      </c>
      <c r="G20" s="475">
        <v>11899.51</v>
      </c>
      <c r="H20" s="475">
        <v>5847.73</v>
      </c>
      <c r="I20" s="475">
        <f t="shared" si="1"/>
        <v>17747.239999999998</v>
      </c>
      <c r="J20" s="475">
        <f t="shared" si="2"/>
        <v>8873.619999999999</v>
      </c>
      <c r="K20" s="475">
        <f t="shared" si="3"/>
        <v>49.142611754601653</v>
      </c>
    </row>
    <row r="21" spans="1:11" s="97" customFormat="1" ht="14.25" x14ac:dyDescent="0.2">
      <c r="A21" s="100">
        <v>11</v>
      </c>
      <c r="B21" s="101" t="s">
        <v>85</v>
      </c>
      <c r="C21" s="475">
        <v>1</v>
      </c>
      <c r="D21" s="475">
        <v>1</v>
      </c>
      <c r="E21" s="475">
        <v>1</v>
      </c>
      <c r="F21" s="475">
        <f t="shared" si="0"/>
        <v>3</v>
      </c>
      <c r="G21" s="475">
        <v>21850.67</v>
      </c>
      <c r="H21" s="475">
        <v>8502.35</v>
      </c>
      <c r="I21" s="475">
        <f t="shared" si="1"/>
        <v>30353.019999999997</v>
      </c>
      <c r="J21" s="475">
        <f t="shared" si="2"/>
        <v>10117.673333333332</v>
      </c>
      <c r="K21" s="475">
        <f t="shared" si="3"/>
        <v>38.911163822436571</v>
      </c>
    </row>
    <row r="22" spans="1:11" s="97" customFormat="1" ht="14.25" x14ac:dyDescent="0.2">
      <c r="A22" s="100">
        <v>12</v>
      </c>
      <c r="B22" s="101" t="s">
        <v>86</v>
      </c>
      <c r="C22" s="475">
        <v>0</v>
      </c>
      <c r="D22" s="475">
        <v>2</v>
      </c>
      <c r="E22" s="475">
        <v>0</v>
      </c>
      <c r="F22" s="475">
        <f t="shared" si="0"/>
        <v>2</v>
      </c>
      <c r="G22" s="475">
        <v>8486.27</v>
      </c>
      <c r="H22" s="475">
        <v>11474.31</v>
      </c>
      <c r="I22" s="475">
        <f t="shared" si="1"/>
        <v>19960.580000000002</v>
      </c>
      <c r="J22" s="475">
        <f t="shared" si="2"/>
        <v>9980.2900000000009</v>
      </c>
      <c r="K22" s="475">
        <f t="shared" si="3"/>
        <v>135.21028673374755</v>
      </c>
    </row>
    <row r="23" spans="1:11" s="97" customFormat="1" ht="14.25" x14ac:dyDescent="0.2">
      <c r="A23" s="100">
        <v>13</v>
      </c>
      <c r="B23" s="101" t="s">
        <v>87</v>
      </c>
      <c r="C23" s="475">
        <v>5</v>
      </c>
      <c r="D23" s="475">
        <v>10</v>
      </c>
      <c r="E23" s="475">
        <v>6</v>
      </c>
      <c r="F23" s="475">
        <f t="shared" si="0"/>
        <v>21</v>
      </c>
      <c r="G23" s="475">
        <v>209660.11</v>
      </c>
      <c r="H23" s="475">
        <v>72196.67</v>
      </c>
      <c r="I23" s="475">
        <f t="shared" si="1"/>
        <v>281856.77999999997</v>
      </c>
      <c r="J23" s="475">
        <f t="shared" si="2"/>
        <v>13421.751428571428</v>
      </c>
      <c r="K23" s="475">
        <f t="shared" si="3"/>
        <v>34.435100697028162</v>
      </c>
    </row>
    <row r="24" spans="1:11" s="97" customFormat="1" ht="14.25" x14ac:dyDescent="0.2">
      <c r="A24" s="100">
        <v>14</v>
      </c>
      <c r="B24" s="101" t="s">
        <v>88</v>
      </c>
      <c r="C24" s="475">
        <v>3</v>
      </c>
      <c r="D24" s="475">
        <v>0</v>
      </c>
      <c r="E24" s="475">
        <v>2</v>
      </c>
      <c r="F24" s="475">
        <f t="shared" si="0"/>
        <v>5</v>
      </c>
      <c r="G24" s="475">
        <v>25275.71</v>
      </c>
      <c r="H24" s="475">
        <v>52838.22</v>
      </c>
      <c r="I24" s="475">
        <f t="shared" si="1"/>
        <v>78113.929999999993</v>
      </c>
      <c r="J24" s="475">
        <f t="shared" si="2"/>
        <v>15622.785999999998</v>
      </c>
      <c r="K24" s="475">
        <f t="shared" si="3"/>
        <v>209.04742141763774</v>
      </c>
    </row>
    <row r="25" spans="1:11" s="97" customFormat="1" ht="14.25" x14ac:dyDescent="0.2">
      <c r="A25" s="100">
        <v>15</v>
      </c>
      <c r="B25" s="101" t="s">
        <v>89</v>
      </c>
      <c r="C25" s="475">
        <v>9</v>
      </c>
      <c r="D25" s="475">
        <v>4</v>
      </c>
      <c r="E25" s="475">
        <v>8</v>
      </c>
      <c r="F25" s="475">
        <f t="shared" si="0"/>
        <v>21</v>
      </c>
      <c r="G25" s="475">
        <v>169866.58</v>
      </c>
      <c r="H25" s="475">
        <v>165049.22</v>
      </c>
      <c r="I25" s="475">
        <f t="shared" si="1"/>
        <v>334915.8</v>
      </c>
      <c r="J25" s="475">
        <f t="shared" si="2"/>
        <v>15948.371428571429</v>
      </c>
      <c r="K25" s="475">
        <f t="shared" si="3"/>
        <v>97.164033089969791</v>
      </c>
    </row>
    <row r="26" spans="1:11" s="97" customFormat="1" ht="14.25" x14ac:dyDescent="0.2">
      <c r="A26" s="100">
        <v>16</v>
      </c>
      <c r="B26" s="101" t="s">
        <v>90</v>
      </c>
      <c r="C26" s="475">
        <v>0</v>
      </c>
      <c r="D26" s="475">
        <v>0</v>
      </c>
      <c r="E26" s="475">
        <v>3</v>
      </c>
      <c r="F26" s="475">
        <f t="shared" si="0"/>
        <v>3</v>
      </c>
      <c r="G26" s="475">
        <v>29501.65</v>
      </c>
      <c r="H26" s="475">
        <v>35447.1</v>
      </c>
      <c r="I26" s="475">
        <f t="shared" si="1"/>
        <v>64948.75</v>
      </c>
      <c r="J26" s="475">
        <f t="shared" si="2"/>
        <v>21649.583333333332</v>
      </c>
      <c r="K26" s="475">
        <f t="shared" si="3"/>
        <v>120.15294059823771</v>
      </c>
    </row>
    <row r="27" spans="1:11" s="97" customFormat="1" ht="14.25" x14ac:dyDescent="0.2">
      <c r="A27" s="100">
        <v>17</v>
      </c>
      <c r="B27" s="101" t="s">
        <v>91</v>
      </c>
      <c r="C27" s="475">
        <v>2</v>
      </c>
      <c r="D27" s="475">
        <v>0</v>
      </c>
      <c r="E27" s="475">
        <v>74</v>
      </c>
      <c r="F27" s="475">
        <f t="shared" si="0"/>
        <v>76</v>
      </c>
      <c r="G27" s="475">
        <v>8946554.5500000007</v>
      </c>
      <c r="H27" s="475">
        <v>15164160.17</v>
      </c>
      <c r="I27" s="475">
        <f t="shared" si="1"/>
        <v>24110714.719999999</v>
      </c>
      <c r="J27" s="475">
        <f t="shared" si="2"/>
        <v>317246.24631578947</v>
      </c>
      <c r="K27" s="475">
        <f t="shared" si="3"/>
        <v>169.4972079502941</v>
      </c>
    </row>
    <row r="28" spans="1:11" s="97" customFormat="1" ht="14.25" x14ac:dyDescent="0.2">
      <c r="A28" s="100">
        <v>18</v>
      </c>
      <c r="B28" s="101" t="s">
        <v>92</v>
      </c>
      <c r="C28" s="475">
        <v>0</v>
      </c>
      <c r="D28" s="475">
        <v>0</v>
      </c>
      <c r="E28" s="475">
        <v>91</v>
      </c>
      <c r="F28" s="475">
        <f t="shared" si="0"/>
        <v>91</v>
      </c>
      <c r="G28" s="475">
        <v>5002154.55</v>
      </c>
      <c r="H28" s="475">
        <v>786912.92</v>
      </c>
      <c r="I28" s="475">
        <f t="shared" si="1"/>
        <v>5789067.4699999997</v>
      </c>
      <c r="J28" s="475">
        <f t="shared" si="2"/>
        <v>63616.126043956043</v>
      </c>
      <c r="K28" s="475">
        <f t="shared" si="3"/>
        <v>15.731479548147909</v>
      </c>
    </row>
    <row r="29" spans="1:11" s="97" customFormat="1" ht="14.25" x14ac:dyDescent="0.2">
      <c r="A29" s="100">
        <v>19</v>
      </c>
      <c r="B29" s="101" t="s">
        <v>93</v>
      </c>
      <c r="C29" s="475">
        <v>7</v>
      </c>
      <c r="D29" s="475">
        <v>11</v>
      </c>
      <c r="E29" s="475">
        <v>25</v>
      </c>
      <c r="F29" s="475">
        <f t="shared" si="0"/>
        <v>43</v>
      </c>
      <c r="G29" s="475">
        <v>958343.74</v>
      </c>
      <c r="H29" s="475">
        <v>430541.45</v>
      </c>
      <c r="I29" s="475">
        <f t="shared" si="1"/>
        <v>1388885.19</v>
      </c>
      <c r="J29" s="475">
        <f t="shared" si="2"/>
        <v>32299.655581395349</v>
      </c>
      <c r="K29" s="475">
        <f t="shared" si="3"/>
        <v>44.925576495131068</v>
      </c>
    </row>
    <row r="30" spans="1:11" s="97" customFormat="1" ht="14.25" x14ac:dyDescent="0.2">
      <c r="A30" s="100">
        <v>20</v>
      </c>
      <c r="B30" s="101" t="s">
        <v>94</v>
      </c>
      <c r="C30" s="475">
        <v>2</v>
      </c>
      <c r="D30" s="475">
        <v>1</v>
      </c>
      <c r="E30" s="475">
        <v>3</v>
      </c>
      <c r="F30" s="475">
        <f t="shared" si="0"/>
        <v>6</v>
      </c>
      <c r="G30" s="475">
        <v>80070.490000000005</v>
      </c>
      <c r="H30" s="475">
        <v>85023.72</v>
      </c>
      <c r="I30" s="475">
        <f t="shared" si="1"/>
        <v>165094.21000000002</v>
      </c>
      <c r="J30" s="475">
        <f t="shared" si="2"/>
        <v>27515.701666666671</v>
      </c>
      <c r="K30" s="475">
        <f t="shared" si="3"/>
        <v>106.18608678428218</v>
      </c>
    </row>
    <row r="31" spans="1:11" s="97" customFormat="1" ht="14.25" x14ac:dyDescent="0.2">
      <c r="A31" s="100">
        <v>21</v>
      </c>
      <c r="B31" s="101" t="s">
        <v>95</v>
      </c>
      <c r="C31" s="475">
        <v>2</v>
      </c>
      <c r="D31" s="475">
        <v>2</v>
      </c>
      <c r="E31" s="475">
        <v>2</v>
      </c>
      <c r="F31" s="475">
        <f t="shared" si="0"/>
        <v>6</v>
      </c>
      <c r="G31" s="475">
        <v>63122.84</v>
      </c>
      <c r="H31" s="475">
        <v>33367.4</v>
      </c>
      <c r="I31" s="475">
        <f t="shared" si="1"/>
        <v>96490.239999999991</v>
      </c>
      <c r="J31" s="475">
        <f t="shared" si="2"/>
        <v>16081.706666666665</v>
      </c>
      <c r="K31" s="475">
        <f t="shared" si="3"/>
        <v>52.861056314956677</v>
      </c>
    </row>
    <row r="32" spans="1:11" s="97" customFormat="1" ht="14.25" x14ac:dyDescent="0.2">
      <c r="A32" s="100">
        <v>22</v>
      </c>
      <c r="B32" s="101" t="s">
        <v>96</v>
      </c>
      <c r="C32" s="475">
        <v>11</v>
      </c>
      <c r="D32" s="475">
        <v>13</v>
      </c>
      <c r="E32" s="475">
        <v>18</v>
      </c>
      <c r="F32" s="475">
        <f t="shared" si="0"/>
        <v>42</v>
      </c>
      <c r="G32" s="475">
        <v>579482.11</v>
      </c>
      <c r="H32" s="475">
        <v>223558.23</v>
      </c>
      <c r="I32" s="475">
        <f t="shared" si="1"/>
        <v>803040.34</v>
      </c>
      <c r="J32" s="475">
        <f t="shared" si="2"/>
        <v>19120.008095238096</v>
      </c>
      <c r="K32" s="475">
        <f t="shared" si="3"/>
        <v>38.578970108326551</v>
      </c>
    </row>
    <row r="33" spans="1:11" s="97" customFormat="1" ht="14.25" x14ac:dyDescent="0.2">
      <c r="A33" s="100">
        <v>23</v>
      </c>
      <c r="B33" s="101" t="s">
        <v>97</v>
      </c>
      <c r="C33" s="475">
        <v>1</v>
      </c>
      <c r="D33" s="475">
        <v>0</v>
      </c>
      <c r="E33" s="475">
        <v>1</v>
      </c>
      <c r="F33" s="475">
        <f t="shared" si="0"/>
        <v>2</v>
      </c>
      <c r="G33" s="475">
        <v>9924.56</v>
      </c>
      <c r="H33" s="475">
        <v>3109.03</v>
      </c>
      <c r="I33" s="475">
        <f t="shared" si="1"/>
        <v>13033.59</v>
      </c>
      <c r="J33" s="475">
        <f t="shared" si="2"/>
        <v>6516.7950000000001</v>
      </c>
      <c r="K33" s="475">
        <f t="shared" si="3"/>
        <v>31.326628082252515</v>
      </c>
    </row>
    <row r="34" spans="1:11" s="97" customFormat="1" ht="14.25" x14ac:dyDescent="0.2">
      <c r="A34" s="462">
        <v>24</v>
      </c>
      <c r="B34" s="101" t="s">
        <v>110</v>
      </c>
      <c r="C34" s="475">
        <v>4</v>
      </c>
      <c r="D34" s="475">
        <v>5</v>
      </c>
      <c r="E34" s="475">
        <v>10</v>
      </c>
      <c r="F34" s="475">
        <f>(C34+D34+E34)</f>
        <v>19</v>
      </c>
      <c r="G34" s="475">
        <v>240148.57</v>
      </c>
      <c r="H34" s="475">
        <v>85185</v>
      </c>
      <c r="I34" s="475">
        <f>(G34+H34)</f>
        <v>325333.57</v>
      </c>
      <c r="J34" s="475">
        <f>(I34/F34)</f>
        <v>17122.819473684212</v>
      </c>
      <c r="K34" s="475">
        <f>(H34/G34)*100</f>
        <v>35.471791483080665</v>
      </c>
    </row>
    <row r="35" spans="1:11" s="97" customFormat="1" ht="14.25" x14ac:dyDescent="0.2">
      <c r="A35" s="462">
        <v>25</v>
      </c>
      <c r="B35" s="101" t="s">
        <v>98</v>
      </c>
      <c r="C35" s="475">
        <v>0</v>
      </c>
      <c r="D35" s="475">
        <v>1</v>
      </c>
      <c r="E35" s="475">
        <v>2</v>
      </c>
      <c r="F35" s="475">
        <f t="shared" si="0"/>
        <v>3</v>
      </c>
      <c r="G35" s="475">
        <v>18032.12</v>
      </c>
      <c r="H35" s="475">
        <v>20507.599999999999</v>
      </c>
      <c r="I35" s="475">
        <f t="shared" si="1"/>
        <v>38539.72</v>
      </c>
      <c r="J35" s="475">
        <f t="shared" si="2"/>
        <v>12846.573333333334</v>
      </c>
      <c r="K35" s="475">
        <f t="shared" si="3"/>
        <v>113.72816951085063</v>
      </c>
    </row>
    <row r="36" spans="1:11" s="97" customFormat="1" ht="14.25" x14ac:dyDescent="0.2">
      <c r="A36" s="462">
        <v>26</v>
      </c>
      <c r="B36" s="101" t="s">
        <v>99</v>
      </c>
      <c r="C36" s="475">
        <v>21</v>
      </c>
      <c r="D36" s="475">
        <v>18</v>
      </c>
      <c r="E36" s="475">
        <v>62</v>
      </c>
      <c r="F36" s="475">
        <f t="shared" si="0"/>
        <v>101</v>
      </c>
      <c r="G36" s="475">
        <v>2103942.58</v>
      </c>
      <c r="H36" s="475">
        <v>1096199.3400000001</v>
      </c>
      <c r="I36" s="475">
        <f t="shared" si="1"/>
        <v>3200141.92</v>
      </c>
      <c r="J36" s="475">
        <f t="shared" si="2"/>
        <v>31684.573465346533</v>
      </c>
      <c r="K36" s="475">
        <f t="shared" si="3"/>
        <v>52.102151000717903</v>
      </c>
    </row>
    <row r="37" spans="1:11" s="97" customFormat="1" ht="14.25" x14ac:dyDescent="0.2">
      <c r="A37" s="462">
        <v>27</v>
      </c>
      <c r="B37" s="101" t="s">
        <v>100</v>
      </c>
      <c r="C37" s="475">
        <v>9</v>
      </c>
      <c r="D37" s="475">
        <v>14</v>
      </c>
      <c r="E37" s="475">
        <v>6</v>
      </c>
      <c r="F37" s="475">
        <f t="shared" si="0"/>
        <v>29</v>
      </c>
      <c r="G37" s="475">
        <v>310449.53000000003</v>
      </c>
      <c r="H37" s="475">
        <v>57360.78</v>
      </c>
      <c r="I37" s="475">
        <f t="shared" si="1"/>
        <v>367810.31000000006</v>
      </c>
      <c r="J37" s="475">
        <f t="shared" si="2"/>
        <v>12683.114137931036</v>
      </c>
      <c r="K37" s="475">
        <f t="shared" si="3"/>
        <v>18.476684438852264</v>
      </c>
    </row>
    <row r="38" spans="1:11" s="97" customFormat="1" ht="14.25" x14ac:dyDescent="0.2">
      <c r="A38" s="462">
        <v>28</v>
      </c>
      <c r="B38" s="101" t="s">
        <v>101</v>
      </c>
      <c r="C38" s="475">
        <v>11</v>
      </c>
      <c r="D38" s="475">
        <v>5</v>
      </c>
      <c r="E38" s="475">
        <v>0</v>
      </c>
      <c r="F38" s="475">
        <f t="shared" si="0"/>
        <v>16</v>
      </c>
      <c r="G38" s="475">
        <v>83793.47</v>
      </c>
      <c r="H38" s="475">
        <v>32833.67</v>
      </c>
      <c r="I38" s="475">
        <f t="shared" si="1"/>
        <v>116627.14</v>
      </c>
      <c r="J38" s="475">
        <f t="shared" si="2"/>
        <v>7289.19625</v>
      </c>
      <c r="K38" s="475">
        <f t="shared" si="3"/>
        <v>39.18404381630215</v>
      </c>
    </row>
    <row r="39" spans="1:11" s="97" customFormat="1" ht="14.25" x14ac:dyDescent="0.2">
      <c r="A39" s="462">
        <v>29</v>
      </c>
      <c r="B39" s="101" t="s">
        <v>102</v>
      </c>
      <c r="C39" s="475">
        <v>8</v>
      </c>
      <c r="D39" s="475">
        <v>9</v>
      </c>
      <c r="E39" s="475">
        <v>7</v>
      </c>
      <c r="F39" s="475">
        <f t="shared" si="0"/>
        <v>24</v>
      </c>
      <c r="G39" s="475">
        <v>238045.97</v>
      </c>
      <c r="H39" s="475">
        <v>73691.820000000007</v>
      </c>
      <c r="I39" s="475">
        <f t="shared" si="1"/>
        <v>311737.79000000004</v>
      </c>
      <c r="J39" s="475">
        <f t="shared" si="2"/>
        <v>12989.074583333335</v>
      </c>
      <c r="K39" s="475">
        <f t="shared" si="3"/>
        <v>30.956970202016027</v>
      </c>
    </row>
    <row r="40" spans="1:11" s="97" customFormat="1" ht="14.25" x14ac:dyDescent="0.2">
      <c r="A40" s="462">
        <v>30</v>
      </c>
      <c r="B40" s="101" t="s">
        <v>103</v>
      </c>
      <c r="C40" s="475">
        <v>2</v>
      </c>
      <c r="D40" s="475">
        <v>6</v>
      </c>
      <c r="E40" s="475">
        <v>3</v>
      </c>
      <c r="F40" s="475">
        <f t="shared" si="0"/>
        <v>11</v>
      </c>
      <c r="G40" s="475">
        <v>110408.05</v>
      </c>
      <c r="H40" s="475">
        <v>33016.49</v>
      </c>
      <c r="I40" s="475">
        <f t="shared" si="1"/>
        <v>143424.54</v>
      </c>
      <c r="J40" s="475">
        <f t="shared" si="2"/>
        <v>13038.594545454545</v>
      </c>
      <c r="K40" s="475">
        <f t="shared" si="3"/>
        <v>29.904060437622071</v>
      </c>
    </row>
    <row r="41" spans="1:11" s="97" customFormat="1" ht="14.25" x14ac:dyDescent="0.2">
      <c r="A41" s="462">
        <v>31</v>
      </c>
      <c r="B41" s="101" t="s">
        <v>104</v>
      </c>
      <c r="C41" s="475">
        <v>5</v>
      </c>
      <c r="D41" s="475">
        <v>5</v>
      </c>
      <c r="E41" s="475">
        <v>0</v>
      </c>
      <c r="F41" s="475">
        <f t="shared" si="0"/>
        <v>10</v>
      </c>
      <c r="G41" s="475">
        <v>58477.41</v>
      </c>
      <c r="H41" s="475">
        <v>28326.83</v>
      </c>
      <c r="I41" s="475">
        <f t="shared" si="1"/>
        <v>86804.24</v>
      </c>
      <c r="J41" s="475">
        <f t="shared" si="2"/>
        <v>8680.4240000000009</v>
      </c>
      <c r="K41" s="475">
        <f t="shared" si="3"/>
        <v>48.44063716228198</v>
      </c>
    </row>
    <row r="42" spans="1:11" s="97" customFormat="1" ht="14.25" x14ac:dyDescent="0.2">
      <c r="A42" s="462">
        <v>32</v>
      </c>
      <c r="B42" s="101" t="s">
        <v>105</v>
      </c>
      <c r="C42" s="475">
        <v>3</v>
      </c>
      <c r="D42" s="475">
        <v>9</v>
      </c>
      <c r="E42" s="475">
        <v>5</v>
      </c>
      <c r="F42" s="475">
        <f t="shared" si="0"/>
        <v>17</v>
      </c>
      <c r="G42" s="475">
        <v>135334.89000000001</v>
      </c>
      <c r="H42" s="475">
        <v>117632.56</v>
      </c>
      <c r="I42" s="475">
        <f t="shared" si="1"/>
        <v>252967.45</v>
      </c>
      <c r="J42" s="475">
        <f t="shared" si="2"/>
        <v>14880.438235294117</v>
      </c>
      <c r="K42" s="475">
        <f t="shared" si="3"/>
        <v>86.919611047823651</v>
      </c>
    </row>
    <row r="43" spans="1:11" s="97" customFormat="1" ht="14.25" x14ac:dyDescent="0.2">
      <c r="A43" s="462">
        <v>33</v>
      </c>
      <c r="B43" s="101" t="s">
        <v>106</v>
      </c>
      <c r="C43" s="475">
        <v>5</v>
      </c>
      <c r="D43" s="475">
        <v>3</v>
      </c>
      <c r="E43" s="475">
        <v>63</v>
      </c>
      <c r="F43" s="475">
        <f t="shared" si="0"/>
        <v>71</v>
      </c>
      <c r="G43" s="475">
        <v>1565193.54</v>
      </c>
      <c r="H43" s="475">
        <v>389572.22</v>
      </c>
      <c r="I43" s="475">
        <f t="shared" si="1"/>
        <v>1954765.76</v>
      </c>
      <c r="J43" s="475">
        <f t="shared" si="2"/>
        <v>27531.912112676055</v>
      </c>
      <c r="K43" s="475">
        <f t="shared" si="3"/>
        <v>24.889715555559981</v>
      </c>
    </row>
    <row r="44" spans="1:11" s="97" customFormat="1" ht="14.25" x14ac:dyDescent="0.2">
      <c r="A44" s="462">
        <v>34</v>
      </c>
      <c r="B44" s="101" t="s">
        <v>107</v>
      </c>
      <c r="C44" s="475">
        <v>1</v>
      </c>
      <c r="D44" s="475">
        <v>0</v>
      </c>
      <c r="E44" s="475">
        <v>3</v>
      </c>
      <c r="F44" s="475">
        <f t="shared" si="0"/>
        <v>4</v>
      </c>
      <c r="G44" s="475">
        <v>46170.42</v>
      </c>
      <c r="H44" s="475">
        <v>16459.740000000002</v>
      </c>
      <c r="I44" s="475">
        <f t="shared" si="1"/>
        <v>62630.16</v>
      </c>
      <c r="J44" s="475">
        <f t="shared" si="2"/>
        <v>15657.54</v>
      </c>
      <c r="K44" s="475">
        <f t="shared" si="3"/>
        <v>35.649968096456568</v>
      </c>
    </row>
    <row r="45" spans="1:11" s="97" customFormat="1" ht="14.25" x14ac:dyDescent="0.2">
      <c r="A45" s="462">
        <v>35</v>
      </c>
      <c r="B45" s="101" t="s">
        <v>108</v>
      </c>
      <c r="C45" s="475">
        <v>0</v>
      </c>
      <c r="D45" s="475">
        <v>1</v>
      </c>
      <c r="E45" s="475">
        <v>0</v>
      </c>
      <c r="F45" s="475">
        <f t="shared" si="0"/>
        <v>1</v>
      </c>
      <c r="G45" s="475">
        <v>10136.790000000001</v>
      </c>
      <c r="H45" s="475">
        <v>2899.45</v>
      </c>
      <c r="I45" s="475">
        <f t="shared" si="1"/>
        <v>13036.240000000002</v>
      </c>
      <c r="J45" s="475">
        <f t="shared" si="2"/>
        <v>13036.240000000002</v>
      </c>
      <c r="K45" s="475">
        <f t="shared" si="3"/>
        <v>28.603236330238662</v>
      </c>
    </row>
    <row r="46" spans="1:11" s="97" customFormat="1" ht="14.25" x14ac:dyDescent="0.2">
      <c r="A46" s="462">
        <v>36</v>
      </c>
      <c r="B46" s="101" t="s">
        <v>109</v>
      </c>
      <c r="C46" s="475">
        <v>7</v>
      </c>
      <c r="D46" s="475">
        <v>1</v>
      </c>
      <c r="E46" s="475">
        <v>2</v>
      </c>
      <c r="F46" s="475">
        <f t="shared" si="0"/>
        <v>10</v>
      </c>
      <c r="G46" s="475">
        <v>77315.67</v>
      </c>
      <c r="H46" s="475">
        <v>43224.15</v>
      </c>
      <c r="I46" s="475">
        <f t="shared" si="1"/>
        <v>120539.82</v>
      </c>
      <c r="J46" s="475">
        <f t="shared" si="2"/>
        <v>12053.982</v>
      </c>
      <c r="K46" s="475">
        <f t="shared" si="3"/>
        <v>55.906066648584954</v>
      </c>
    </row>
    <row r="47" spans="1:11" s="96" customFormat="1" x14ac:dyDescent="0.2">
      <c r="A47" s="550" t="s">
        <v>63</v>
      </c>
      <c r="B47" s="551"/>
      <c r="C47" s="478">
        <f t="shared" ref="C47:I47" si="4">SUM(C4:C46)</f>
        <v>142</v>
      </c>
      <c r="D47" s="478">
        <f t="shared" si="4"/>
        <v>153</v>
      </c>
      <c r="E47" s="478">
        <f t="shared" si="4"/>
        <v>425</v>
      </c>
      <c r="F47" s="478">
        <f t="shared" si="4"/>
        <v>720</v>
      </c>
      <c r="G47" s="478">
        <f t="shared" si="4"/>
        <v>22071933.770000003</v>
      </c>
      <c r="H47" s="478">
        <f t="shared" si="4"/>
        <v>19558712.309999995</v>
      </c>
      <c r="I47" s="478">
        <f t="shared" si="4"/>
        <v>41630646.080000013</v>
      </c>
      <c r="J47" s="478">
        <f t="shared" si="2"/>
        <v>57820.341777777794</v>
      </c>
      <c r="K47" s="478">
        <f t="shared" si="3"/>
        <v>88.613496732144242</v>
      </c>
    </row>
    <row r="52" spans="3:11" x14ac:dyDescent="0.2">
      <c r="C52" s="513"/>
      <c r="D52" s="513"/>
      <c r="E52" s="513"/>
      <c r="F52" s="513"/>
      <c r="G52" s="513"/>
      <c r="H52" s="513"/>
      <c r="I52" s="513"/>
      <c r="J52" s="513"/>
      <c r="K52" s="513"/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132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9" t="s">
        <v>2</v>
      </c>
    </row>
    <row r="10" spans="1:11" ht="30" customHeight="1" x14ac:dyDescent="0.2">
      <c r="A10" s="105" t="s">
        <v>64</v>
      </c>
      <c r="B10" s="105" t="s">
        <v>117</v>
      </c>
      <c r="C10" s="105" t="s">
        <v>118</v>
      </c>
      <c r="D10" s="105" t="s">
        <v>67</v>
      </c>
      <c r="E10" s="105" t="s">
        <v>119</v>
      </c>
      <c r="F10" s="105" t="s">
        <v>69</v>
      </c>
      <c r="G10" s="105" t="s">
        <v>70</v>
      </c>
      <c r="H10" s="105" t="s">
        <v>71</v>
      </c>
      <c r="I10" s="105" t="s">
        <v>72</v>
      </c>
      <c r="J10" s="105" t="s">
        <v>73</v>
      </c>
      <c r="K10" s="105" t="s">
        <v>74</v>
      </c>
    </row>
    <row r="11" spans="1:11" s="104" customFormat="1" ht="14.25" x14ac:dyDescent="0.2">
      <c r="A11" s="107">
        <v>1</v>
      </c>
      <c r="B11" s="108" t="s">
        <v>75</v>
      </c>
      <c r="C11" s="475">
        <v>2</v>
      </c>
      <c r="D11" s="475">
        <v>5</v>
      </c>
      <c r="E11" s="475">
        <v>4</v>
      </c>
      <c r="F11" s="475">
        <f t="shared" ref="F11:F46" si="0">(C11+D11+E11)</f>
        <v>11</v>
      </c>
      <c r="G11" s="475">
        <v>60494.74</v>
      </c>
      <c r="H11" s="475">
        <v>61814.33</v>
      </c>
      <c r="I11" s="475">
        <f t="shared" ref="I11:I46" si="1">(G11+H11)</f>
        <v>122309.07</v>
      </c>
      <c r="J11" s="475">
        <f t="shared" ref="J11:J47" si="2">(I11/F11)</f>
        <v>11119.006363636365</v>
      </c>
      <c r="K11" s="475">
        <f t="shared" ref="K11:K47" si="3">(H11/G11)*100</f>
        <v>102.18133014539777</v>
      </c>
    </row>
    <row r="12" spans="1:11" s="104" customFormat="1" ht="14.25" x14ac:dyDescent="0.2">
      <c r="A12" s="107">
        <v>2</v>
      </c>
      <c r="B12" s="108" t="s">
        <v>76</v>
      </c>
      <c r="C12" s="475">
        <v>0</v>
      </c>
      <c r="D12" s="475">
        <v>0</v>
      </c>
      <c r="E12" s="475">
        <v>3</v>
      </c>
      <c r="F12" s="475">
        <f t="shared" si="0"/>
        <v>3</v>
      </c>
      <c r="G12" s="475">
        <v>17329.580000000002</v>
      </c>
      <c r="H12" s="475">
        <v>25543.67</v>
      </c>
      <c r="I12" s="475">
        <f t="shared" si="1"/>
        <v>42873.25</v>
      </c>
      <c r="J12" s="475">
        <f t="shared" si="2"/>
        <v>14291.083333333334</v>
      </c>
      <c r="K12" s="475">
        <f t="shared" si="3"/>
        <v>147.39924452871909</v>
      </c>
    </row>
    <row r="13" spans="1:11" s="104" customFormat="1" ht="14.25" x14ac:dyDescent="0.2">
      <c r="A13" s="107">
        <v>3</v>
      </c>
      <c r="B13" s="108" t="s">
        <v>77</v>
      </c>
      <c r="C13" s="475">
        <v>0</v>
      </c>
      <c r="D13" s="475">
        <v>4</v>
      </c>
      <c r="E13" s="475">
        <v>5</v>
      </c>
      <c r="F13" s="475">
        <f t="shared" si="0"/>
        <v>9</v>
      </c>
      <c r="G13" s="475">
        <v>48295.87</v>
      </c>
      <c r="H13" s="475">
        <v>47573.79</v>
      </c>
      <c r="I13" s="475">
        <f t="shared" si="1"/>
        <v>95869.66</v>
      </c>
      <c r="J13" s="475">
        <f t="shared" si="2"/>
        <v>10652.184444444445</v>
      </c>
      <c r="K13" s="475">
        <f t="shared" si="3"/>
        <v>98.504882508587173</v>
      </c>
    </row>
    <row r="14" spans="1:11" s="104" customFormat="1" ht="14.25" x14ac:dyDescent="0.2">
      <c r="A14" s="107">
        <v>4</v>
      </c>
      <c r="B14" s="108" t="s">
        <v>78</v>
      </c>
      <c r="C14" s="475">
        <v>1</v>
      </c>
      <c r="D14" s="475">
        <v>1</v>
      </c>
      <c r="E14" s="475">
        <v>6</v>
      </c>
      <c r="F14" s="475">
        <f t="shared" si="0"/>
        <v>8</v>
      </c>
      <c r="G14" s="475">
        <v>116654.55</v>
      </c>
      <c r="H14" s="475">
        <v>194102.48</v>
      </c>
      <c r="I14" s="475">
        <f t="shared" si="1"/>
        <v>310757.03000000003</v>
      </c>
      <c r="J14" s="475">
        <f t="shared" si="2"/>
        <v>38844.628750000003</v>
      </c>
      <c r="K14" s="475">
        <f t="shared" si="3"/>
        <v>166.39083516245188</v>
      </c>
    </row>
    <row r="15" spans="1:11" s="104" customFormat="1" ht="14.25" x14ac:dyDescent="0.2">
      <c r="A15" s="107">
        <v>5</v>
      </c>
      <c r="B15" s="108" t="s">
        <v>79</v>
      </c>
      <c r="C15" s="475">
        <v>0</v>
      </c>
      <c r="D15" s="475">
        <v>2</v>
      </c>
      <c r="E15" s="475">
        <v>1</v>
      </c>
      <c r="F15" s="475">
        <f t="shared" si="0"/>
        <v>3</v>
      </c>
      <c r="G15" s="475">
        <v>18711.099999999999</v>
      </c>
      <c r="H15" s="475">
        <v>8536.94</v>
      </c>
      <c r="I15" s="475">
        <f t="shared" si="1"/>
        <v>27248.04</v>
      </c>
      <c r="J15" s="475">
        <f t="shared" si="2"/>
        <v>9082.68</v>
      </c>
      <c r="K15" s="475">
        <f t="shared" si="3"/>
        <v>45.62500334026327</v>
      </c>
    </row>
    <row r="16" spans="1:11" s="104" customFormat="1" ht="14.25" x14ac:dyDescent="0.2">
      <c r="A16" s="107">
        <v>6</v>
      </c>
      <c r="B16" s="108" t="s">
        <v>80</v>
      </c>
      <c r="C16" s="475">
        <v>0</v>
      </c>
      <c r="D16" s="475">
        <v>2</v>
      </c>
      <c r="E16" s="475">
        <v>0</v>
      </c>
      <c r="F16" s="475">
        <f t="shared" si="0"/>
        <v>2</v>
      </c>
      <c r="G16" s="475">
        <v>10293.6</v>
      </c>
      <c r="H16" s="475">
        <v>10697.84</v>
      </c>
      <c r="I16" s="475">
        <f t="shared" si="1"/>
        <v>20991.440000000002</v>
      </c>
      <c r="J16" s="475">
        <f t="shared" si="2"/>
        <v>10495.720000000001</v>
      </c>
      <c r="K16" s="475">
        <f t="shared" si="3"/>
        <v>103.92710033418824</v>
      </c>
    </row>
    <row r="17" spans="1:11" s="104" customFormat="1" ht="14.25" x14ac:dyDescent="0.2">
      <c r="A17" s="107">
        <v>7</v>
      </c>
      <c r="B17" s="108" t="s">
        <v>81</v>
      </c>
      <c r="C17" s="475">
        <v>0</v>
      </c>
      <c r="D17" s="475">
        <v>6</v>
      </c>
      <c r="E17" s="475">
        <v>0</v>
      </c>
      <c r="F17" s="475">
        <f t="shared" si="0"/>
        <v>6</v>
      </c>
      <c r="G17" s="475">
        <v>22116.75</v>
      </c>
      <c r="H17" s="475">
        <v>8738.81</v>
      </c>
      <c r="I17" s="475">
        <f t="shared" si="1"/>
        <v>30855.559999999998</v>
      </c>
      <c r="J17" s="475">
        <f t="shared" si="2"/>
        <v>5142.5933333333332</v>
      </c>
      <c r="K17" s="475">
        <f t="shared" si="3"/>
        <v>39.512179682819578</v>
      </c>
    </row>
    <row r="18" spans="1:11" s="104" customFormat="1" ht="14.25" x14ac:dyDescent="0.2">
      <c r="A18" s="107">
        <v>8</v>
      </c>
      <c r="B18" s="108" t="s">
        <v>82</v>
      </c>
      <c r="C18" s="475">
        <v>1</v>
      </c>
      <c r="D18" s="475">
        <v>8</v>
      </c>
      <c r="E18" s="475">
        <v>2</v>
      </c>
      <c r="F18" s="475">
        <f t="shared" si="0"/>
        <v>11</v>
      </c>
      <c r="G18" s="475">
        <v>52555.8</v>
      </c>
      <c r="H18" s="475">
        <v>36273.64</v>
      </c>
      <c r="I18" s="475">
        <f t="shared" si="1"/>
        <v>88829.440000000002</v>
      </c>
      <c r="J18" s="475">
        <f t="shared" si="2"/>
        <v>8075.4036363636369</v>
      </c>
      <c r="K18" s="475">
        <f t="shared" si="3"/>
        <v>69.019289973704133</v>
      </c>
    </row>
    <row r="19" spans="1:11" s="104" customFormat="1" ht="14.25" x14ac:dyDescent="0.2">
      <c r="A19" s="107">
        <v>9</v>
      </c>
      <c r="B19" s="108" t="s">
        <v>83</v>
      </c>
      <c r="C19" s="475">
        <v>1</v>
      </c>
      <c r="D19" s="475">
        <v>2</v>
      </c>
      <c r="E19" s="475">
        <v>2</v>
      </c>
      <c r="F19" s="475">
        <f t="shared" si="0"/>
        <v>5</v>
      </c>
      <c r="G19" s="475">
        <v>24587.18</v>
      </c>
      <c r="H19" s="475">
        <v>27575.33</v>
      </c>
      <c r="I19" s="475">
        <f t="shared" si="1"/>
        <v>52162.51</v>
      </c>
      <c r="J19" s="475">
        <f t="shared" si="2"/>
        <v>10432.502</v>
      </c>
      <c r="K19" s="475">
        <f t="shared" si="3"/>
        <v>112.15328476059476</v>
      </c>
    </row>
    <row r="20" spans="1:11" s="104" customFormat="1" ht="14.25" x14ac:dyDescent="0.2">
      <c r="A20" s="107">
        <v>10</v>
      </c>
      <c r="B20" s="108" t="s">
        <v>84</v>
      </c>
      <c r="C20" s="475">
        <v>1</v>
      </c>
      <c r="D20" s="475">
        <v>1</v>
      </c>
      <c r="E20" s="475">
        <v>0</v>
      </c>
      <c r="F20" s="475">
        <f t="shared" si="0"/>
        <v>2</v>
      </c>
      <c r="G20" s="475">
        <v>19305.71</v>
      </c>
      <c r="H20" s="475">
        <v>2528.6799999999998</v>
      </c>
      <c r="I20" s="475">
        <f t="shared" si="1"/>
        <v>21834.39</v>
      </c>
      <c r="J20" s="475">
        <f t="shared" si="2"/>
        <v>10917.195</v>
      </c>
      <c r="K20" s="475">
        <f t="shared" si="3"/>
        <v>13.098093776400868</v>
      </c>
    </row>
    <row r="21" spans="1:11" s="104" customFormat="1" ht="14.25" x14ac:dyDescent="0.2">
      <c r="A21" s="107">
        <v>11</v>
      </c>
      <c r="B21" s="108" t="s">
        <v>85</v>
      </c>
      <c r="C21" s="475">
        <v>0</v>
      </c>
      <c r="D21" s="475">
        <v>2</v>
      </c>
      <c r="E21" s="475">
        <v>1</v>
      </c>
      <c r="F21" s="475">
        <f t="shared" si="0"/>
        <v>3</v>
      </c>
      <c r="G21" s="475">
        <v>26176.13</v>
      </c>
      <c r="H21" s="475">
        <v>3389.67</v>
      </c>
      <c r="I21" s="475">
        <f t="shared" si="1"/>
        <v>29565.800000000003</v>
      </c>
      <c r="J21" s="475">
        <f t="shared" si="2"/>
        <v>9855.2666666666682</v>
      </c>
      <c r="K21" s="475">
        <f t="shared" si="3"/>
        <v>12.949469612200124</v>
      </c>
    </row>
    <row r="22" spans="1:11" s="104" customFormat="1" ht="14.25" x14ac:dyDescent="0.2">
      <c r="A22" s="107">
        <v>12</v>
      </c>
      <c r="B22" s="108" t="s">
        <v>86</v>
      </c>
      <c r="C22" s="475">
        <v>0</v>
      </c>
      <c r="D22" s="475">
        <v>2</v>
      </c>
      <c r="E22" s="475">
        <v>0</v>
      </c>
      <c r="F22" s="475">
        <f t="shared" si="0"/>
        <v>2</v>
      </c>
      <c r="G22" s="475">
        <v>8458.82</v>
      </c>
      <c r="H22" s="475">
        <v>4155.82</v>
      </c>
      <c r="I22" s="475">
        <f t="shared" si="1"/>
        <v>12614.64</v>
      </c>
      <c r="J22" s="475">
        <f t="shared" si="2"/>
        <v>6307.32</v>
      </c>
      <c r="K22" s="475">
        <f t="shared" si="3"/>
        <v>49.13002049931314</v>
      </c>
    </row>
    <row r="23" spans="1:11" s="104" customFormat="1" ht="14.25" x14ac:dyDescent="0.2">
      <c r="A23" s="107">
        <v>13</v>
      </c>
      <c r="B23" s="108" t="s">
        <v>87</v>
      </c>
      <c r="C23" s="475">
        <v>0</v>
      </c>
      <c r="D23" s="475">
        <v>6</v>
      </c>
      <c r="E23" s="475">
        <v>5</v>
      </c>
      <c r="F23" s="475">
        <f t="shared" si="0"/>
        <v>11</v>
      </c>
      <c r="G23" s="475">
        <v>89669.48</v>
      </c>
      <c r="H23" s="475">
        <v>71287.47</v>
      </c>
      <c r="I23" s="475">
        <f t="shared" si="1"/>
        <v>160956.95000000001</v>
      </c>
      <c r="J23" s="475">
        <f t="shared" si="2"/>
        <v>14632.45</v>
      </c>
      <c r="K23" s="475">
        <f t="shared" si="3"/>
        <v>79.500260289231079</v>
      </c>
    </row>
    <row r="24" spans="1:11" s="104" customFormat="1" ht="14.25" x14ac:dyDescent="0.2">
      <c r="A24" s="107">
        <v>14</v>
      </c>
      <c r="B24" s="108" t="s">
        <v>88</v>
      </c>
      <c r="C24" s="475">
        <v>0</v>
      </c>
      <c r="D24" s="475">
        <v>1</v>
      </c>
      <c r="E24" s="475">
        <v>2</v>
      </c>
      <c r="F24" s="475">
        <f t="shared" si="0"/>
        <v>3</v>
      </c>
      <c r="G24" s="475">
        <v>15146.19</v>
      </c>
      <c r="H24" s="475">
        <v>9409.7000000000007</v>
      </c>
      <c r="I24" s="475">
        <f t="shared" si="1"/>
        <v>24555.89</v>
      </c>
      <c r="J24" s="475">
        <f t="shared" si="2"/>
        <v>8185.2966666666662</v>
      </c>
      <c r="K24" s="475">
        <f t="shared" si="3"/>
        <v>62.125854752911458</v>
      </c>
    </row>
    <row r="25" spans="1:11" s="104" customFormat="1" ht="14.25" x14ac:dyDescent="0.2">
      <c r="A25" s="107">
        <v>15</v>
      </c>
      <c r="B25" s="108" t="s">
        <v>89</v>
      </c>
      <c r="C25" s="475">
        <v>0</v>
      </c>
      <c r="D25" s="475">
        <v>5</v>
      </c>
      <c r="E25" s="475">
        <v>5</v>
      </c>
      <c r="F25" s="475">
        <f t="shared" si="0"/>
        <v>10</v>
      </c>
      <c r="G25" s="475">
        <v>57818.83</v>
      </c>
      <c r="H25" s="475">
        <v>226203.51</v>
      </c>
      <c r="I25" s="475">
        <f t="shared" si="1"/>
        <v>284022.34000000003</v>
      </c>
      <c r="J25" s="475">
        <f t="shared" si="2"/>
        <v>28402.234000000004</v>
      </c>
      <c r="K25" s="475">
        <f t="shared" si="3"/>
        <v>391.22809991139565</v>
      </c>
    </row>
    <row r="26" spans="1:11" s="104" customFormat="1" ht="14.25" x14ac:dyDescent="0.2">
      <c r="A26" s="107">
        <v>16</v>
      </c>
      <c r="B26" s="108" t="s">
        <v>90</v>
      </c>
      <c r="C26" s="475">
        <v>0</v>
      </c>
      <c r="D26" s="475">
        <v>0</v>
      </c>
      <c r="E26" s="475">
        <v>3</v>
      </c>
      <c r="F26" s="475">
        <f t="shared" si="0"/>
        <v>3</v>
      </c>
      <c r="G26" s="475">
        <v>19484.830000000002</v>
      </c>
      <c r="H26" s="475">
        <v>22618.92</v>
      </c>
      <c r="I26" s="475">
        <f t="shared" si="1"/>
        <v>42103.75</v>
      </c>
      <c r="J26" s="475">
        <f t="shared" si="2"/>
        <v>14034.583333333334</v>
      </c>
      <c r="K26" s="475">
        <f t="shared" si="3"/>
        <v>116.08476953609551</v>
      </c>
    </row>
    <row r="27" spans="1:11" s="104" customFormat="1" ht="14.25" x14ac:dyDescent="0.2">
      <c r="A27" s="107">
        <v>17</v>
      </c>
      <c r="B27" s="108" t="s">
        <v>91</v>
      </c>
      <c r="C27" s="475">
        <v>0</v>
      </c>
      <c r="D27" s="475">
        <v>0</v>
      </c>
      <c r="E27" s="475">
        <v>44</v>
      </c>
      <c r="F27" s="475">
        <f t="shared" si="0"/>
        <v>44</v>
      </c>
      <c r="G27" s="475">
        <v>6850468.21</v>
      </c>
      <c r="H27" s="475">
        <v>8602480.8100000005</v>
      </c>
      <c r="I27" s="475">
        <f t="shared" si="1"/>
        <v>15452949.02</v>
      </c>
      <c r="J27" s="475">
        <f t="shared" si="2"/>
        <v>351203.38681818178</v>
      </c>
      <c r="K27" s="475">
        <f t="shared" si="3"/>
        <v>125.57507817410922</v>
      </c>
    </row>
    <row r="28" spans="1:11" s="104" customFormat="1" ht="14.25" x14ac:dyDescent="0.2">
      <c r="A28" s="107">
        <v>18</v>
      </c>
      <c r="B28" s="108" t="s">
        <v>92</v>
      </c>
      <c r="C28" s="475">
        <v>0</v>
      </c>
      <c r="D28" s="475">
        <v>0</v>
      </c>
      <c r="E28" s="475">
        <v>87</v>
      </c>
      <c r="F28" s="475">
        <f t="shared" si="0"/>
        <v>87</v>
      </c>
      <c r="G28" s="475">
        <v>5963838.25</v>
      </c>
      <c r="H28" s="475">
        <v>2013585</v>
      </c>
      <c r="I28" s="475">
        <f t="shared" si="1"/>
        <v>7977423.25</v>
      </c>
      <c r="J28" s="475">
        <f t="shared" si="2"/>
        <v>91694.520114942527</v>
      </c>
      <c r="K28" s="475">
        <f t="shared" si="3"/>
        <v>33.763239638499584</v>
      </c>
    </row>
    <row r="29" spans="1:11" s="104" customFormat="1" ht="14.25" x14ac:dyDescent="0.2">
      <c r="A29" s="107">
        <v>19</v>
      </c>
      <c r="B29" s="108" t="s">
        <v>93</v>
      </c>
      <c r="C29" s="475">
        <v>1</v>
      </c>
      <c r="D29" s="475">
        <v>6</v>
      </c>
      <c r="E29" s="475">
        <v>19</v>
      </c>
      <c r="F29" s="475">
        <f t="shared" si="0"/>
        <v>26</v>
      </c>
      <c r="G29" s="475">
        <v>353159.91</v>
      </c>
      <c r="H29" s="475">
        <v>362994.63</v>
      </c>
      <c r="I29" s="475">
        <f t="shared" si="1"/>
        <v>716154.54</v>
      </c>
      <c r="J29" s="475">
        <f t="shared" si="2"/>
        <v>27544.405384615387</v>
      </c>
      <c r="K29" s="475">
        <f t="shared" si="3"/>
        <v>102.78477814766688</v>
      </c>
    </row>
    <row r="30" spans="1:11" s="104" customFormat="1" ht="14.25" x14ac:dyDescent="0.2">
      <c r="A30" s="107">
        <v>20</v>
      </c>
      <c r="B30" s="108" t="s">
        <v>94</v>
      </c>
      <c r="C30" s="475">
        <v>0</v>
      </c>
      <c r="D30" s="475">
        <v>3</v>
      </c>
      <c r="E30" s="475">
        <v>2</v>
      </c>
      <c r="F30" s="475">
        <f t="shared" si="0"/>
        <v>5</v>
      </c>
      <c r="G30" s="475">
        <v>41969.42</v>
      </c>
      <c r="H30" s="475">
        <v>33489.42</v>
      </c>
      <c r="I30" s="475">
        <f t="shared" si="1"/>
        <v>75458.84</v>
      </c>
      <c r="J30" s="475">
        <f t="shared" si="2"/>
        <v>15091.768</v>
      </c>
      <c r="K30" s="475">
        <f t="shared" si="3"/>
        <v>79.794812508726594</v>
      </c>
    </row>
    <row r="31" spans="1:11" s="104" customFormat="1" ht="14.25" x14ac:dyDescent="0.2">
      <c r="A31" s="107">
        <v>21</v>
      </c>
      <c r="B31" s="108" t="s">
        <v>95</v>
      </c>
      <c r="C31" s="475">
        <v>0</v>
      </c>
      <c r="D31" s="475">
        <v>1</v>
      </c>
      <c r="E31" s="475">
        <v>1</v>
      </c>
      <c r="F31" s="475">
        <f t="shared" si="0"/>
        <v>2</v>
      </c>
      <c r="G31" s="475">
        <v>13004.38</v>
      </c>
      <c r="H31" s="475">
        <v>5366.88</v>
      </c>
      <c r="I31" s="475">
        <f t="shared" si="1"/>
        <v>18371.259999999998</v>
      </c>
      <c r="J31" s="475">
        <f t="shared" si="2"/>
        <v>9185.6299999999992</v>
      </c>
      <c r="K31" s="475">
        <f t="shared" si="3"/>
        <v>41.269787563882325</v>
      </c>
    </row>
    <row r="32" spans="1:11" s="104" customFormat="1" ht="14.25" x14ac:dyDescent="0.2">
      <c r="A32" s="107">
        <v>22</v>
      </c>
      <c r="B32" s="108" t="s">
        <v>96</v>
      </c>
      <c r="C32" s="475">
        <v>0</v>
      </c>
      <c r="D32" s="475">
        <v>10</v>
      </c>
      <c r="E32" s="475">
        <v>13</v>
      </c>
      <c r="F32" s="475">
        <f t="shared" si="0"/>
        <v>23</v>
      </c>
      <c r="G32" s="475">
        <v>214159.1</v>
      </c>
      <c r="H32" s="475">
        <v>267542.14</v>
      </c>
      <c r="I32" s="475">
        <f t="shared" si="1"/>
        <v>481701.24</v>
      </c>
      <c r="J32" s="475">
        <f t="shared" si="2"/>
        <v>20943.532173913041</v>
      </c>
      <c r="K32" s="475">
        <f t="shared" si="3"/>
        <v>124.92681375668838</v>
      </c>
    </row>
    <row r="33" spans="1:11" s="104" customFormat="1" ht="14.25" x14ac:dyDescent="0.2">
      <c r="A33" s="107">
        <v>23</v>
      </c>
      <c r="B33" s="108" t="s">
        <v>97</v>
      </c>
      <c r="C33" s="475">
        <v>0</v>
      </c>
      <c r="D33" s="475">
        <v>1</v>
      </c>
      <c r="E33" s="475">
        <v>1</v>
      </c>
      <c r="F33" s="475">
        <f t="shared" si="0"/>
        <v>2</v>
      </c>
      <c r="G33" s="475">
        <v>9275.4</v>
      </c>
      <c r="H33" s="475">
        <v>3648.03</v>
      </c>
      <c r="I33" s="475">
        <f t="shared" si="1"/>
        <v>12923.43</v>
      </c>
      <c r="J33" s="475">
        <f t="shared" si="2"/>
        <v>6461.7150000000001</v>
      </c>
      <c r="K33" s="475">
        <f t="shared" si="3"/>
        <v>39.330163658710134</v>
      </c>
    </row>
    <row r="34" spans="1:11" s="104" customFormat="1" ht="14.25" x14ac:dyDescent="0.2">
      <c r="A34" s="462">
        <v>24</v>
      </c>
      <c r="B34" s="108" t="s">
        <v>110</v>
      </c>
      <c r="C34" s="475">
        <v>1</v>
      </c>
      <c r="D34" s="475">
        <v>3</v>
      </c>
      <c r="E34" s="475">
        <v>10</v>
      </c>
      <c r="F34" s="475">
        <f>(C34+D34+E34)</f>
        <v>14</v>
      </c>
      <c r="G34" s="475">
        <v>146881.57</v>
      </c>
      <c r="H34" s="475">
        <v>175095</v>
      </c>
      <c r="I34" s="475">
        <f>(G34+H34)</f>
        <v>321976.57</v>
      </c>
      <c r="J34" s="475">
        <f>(I34/F34)</f>
        <v>22998.326428571429</v>
      </c>
      <c r="K34" s="475">
        <f>(H34/G34)*100</f>
        <v>119.20828460643496</v>
      </c>
    </row>
    <row r="35" spans="1:11" s="104" customFormat="1" ht="14.25" x14ac:dyDescent="0.2">
      <c r="A35" s="462">
        <v>25</v>
      </c>
      <c r="B35" s="108" t="s">
        <v>98</v>
      </c>
      <c r="C35" s="475">
        <v>0</v>
      </c>
      <c r="D35" s="475">
        <v>0</v>
      </c>
      <c r="E35" s="475">
        <v>1</v>
      </c>
      <c r="F35" s="475">
        <f t="shared" si="0"/>
        <v>1</v>
      </c>
      <c r="G35" s="475">
        <v>8169.72</v>
      </c>
      <c r="H35" s="475">
        <v>854.78</v>
      </c>
      <c r="I35" s="475">
        <f t="shared" si="1"/>
        <v>9024.5</v>
      </c>
      <c r="J35" s="475">
        <f t="shared" si="2"/>
        <v>9024.5</v>
      </c>
      <c r="K35" s="475">
        <f t="shared" si="3"/>
        <v>10.462782078210758</v>
      </c>
    </row>
    <row r="36" spans="1:11" s="104" customFormat="1" ht="14.25" x14ac:dyDescent="0.2">
      <c r="A36" s="462">
        <v>26</v>
      </c>
      <c r="B36" s="108" t="s">
        <v>99</v>
      </c>
      <c r="C36" s="475">
        <v>5</v>
      </c>
      <c r="D36" s="475">
        <v>19</v>
      </c>
      <c r="E36" s="475">
        <v>64</v>
      </c>
      <c r="F36" s="475">
        <f t="shared" si="0"/>
        <v>88</v>
      </c>
      <c r="G36" s="475">
        <v>1992374.67</v>
      </c>
      <c r="H36" s="475">
        <v>2854630.29</v>
      </c>
      <c r="I36" s="475">
        <f t="shared" si="1"/>
        <v>4847004.96</v>
      </c>
      <c r="J36" s="475">
        <f t="shared" si="2"/>
        <v>55079.601818181814</v>
      </c>
      <c r="K36" s="475">
        <f t="shared" si="3"/>
        <v>143.27778469498412</v>
      </c>
    </row>
    <row r="37" spans="1:11" s="104" customFormat="1" ht="14.25" x14ac:dyDescent="0.2">
      <c r="A37" s="462">
        <v>27</v>
      </c>
      <c r="B37" s="108" t="s">
        <v>100</v>
      </c>
      <c r="C37" s="475">
        <v>3</v>
      </c>
      <c r="D37" s="475">
        <v>7</v>
      </c>
      <c r="E37" s="475">
        <v>14</v>
      </c>
      <c r="F37" s="475">
        <f t="shared" si="0"/>
        <v>24</v>
      </c>
      <c r="G37" s="475">
        <v>222299.02</v>
      </c>
      <c r="H37" s="475">
        <v>172787.99</v>
      </c>
      <c r="I37" s="475">
        <f t="shared" si="1"/>
        <v>395087.01</v>
      </c>
      <c r="J37" s="475">
        <f t="shared" si="2"/>
        <v>16461.958750000002</v>
      </c>
      <c r="K37" s="475">
        <f t="shared" si="3"/>
        <v>77.727733572554655</v>
      </c>
    </row>
    <row r="38" spans="1:11" s="104" customFormat="1" ht="14.25" x14ac:dyDescent="0.2">
      <c r="A38" s="462">
        <v>28</v>
      </c>
      <c r="B38" s="108" t="s">
        <v>101</v>
      </c>
      <c r="C38" s="475">
        <v>0</v>
      </c>
      <c r="D38" s="475">
        <v>3</v>
      </c>
      <c r="E38" s="475">
        <v>0</v>
      </c>
      <c r="F38" s="475">
        <f t="shared" si="0"/>
        <v>3</v>
      </c>
      <c r="G38" s="475">
        <v>38409.279999999999</v>
      </c>
      <c r="H38" s="475">
        <v>4395.5200000000004</v>
      </c>
      <c r="I38" s="475">
        <f t="shared" si="1"/>
        <v>42804.800000000003</v>
      </c>
      <c r="J38" s="475">
        <f t="shared" si="2"/>
        <v>14268.266666666668</v>
      </c>
      <c r="K38" s="475">
        <f t="shared" si="3"/>
        <v>11.443901057244501</v>
      </c>
    </row>
    <row r="39" spans="1:11" s="104" customFormat="1" ht="14.25" x14ac:dyDescent="0.2">
      <c r="A39" s="462">
        <v>29</v>
      </c>
      <c r="B39" s="108" t="s">
        <v>102</v>
      </c>
      <c r="C39" s="475">
        <v>0</v>
      </c>
      <c r="D39" s="475">
        <v>3</v>
      </c>
      <c r="E39" s="475">
        <v>2</v>
      </c>
      <c r="F39" s="475">
        <f t="shared" si="0"/>
        <v>5</v>
      </c>
      <c r="G39" s="475">
        <v>42866.94</v>
      </c>
      <c r="H39" s="475">
        <v>21585.01</v>
      </c>
      <c r="I39" s="475">
        <f t="shared" si="1"/>
        <v>64451.95</v>
      </c>
      <c r="J39" s="475">
        <f t="shared" si="2"/>
        <v>12890.39</v>
      </c>
      <c r="K39" s="475">
        <f t="shared" si="3"/>
        <v>50.353512520371169</v>
      </c>
    </row>
    <row r="40" spans="1:11" s="104" customFormat="1" ht="14.25" x14ac:dyDescent="0.2">
      <c r="A40" s="462">
        <v>30</v>
      </c>
      <c r="B40" s="108" t="s">
        <v>103</v>
      </c>
      <c r="C40" s="475">
        <v>0</v>
      </c>
      <c r="D40" s="475">
        <v>5</v>
      </c>
      <c r="E40" s="475">
        <v>2</v>
      </c>
      <c r="F40" s="475">
        <f t="shared" si="0"/>
        <v>7</v>
      </c>
      <c r="G40" s="475">
        <v>49928.35</v>
      </c>
      <c r="H40" s="475">
        <v>40532.449999999997</v>
      </c>
      <c r="I40" s="475">
        <f t="shared" si="1"/>
        <v>90460.799999999988</v>
      </c>
      <c r="J40" s="475">
        <f t="shared" si="2"/>
        <v>12922.971428571427</v>
      </c>
      <c r="K40" s="475">
        <f t="shared" si="3"/>
        <v>81.181232706468364</v>
      </c>
    </row>
    <row r="41" spans="1:11" s="104" customFormat="1" ht="14.25" x14ac:dyDescent="0.2">
      <c r="A41" s="462">
        <v>31</v>
      </c>
      <c r="B41" s="108" t="s">
        <v>104</v>
      </c>
      <c r="C41" s="475">
        <v>0</v>
      </c>
      <c r="D41" s="475">
        <v>3</v>
      </c>
      <c r="E41" s="475">
        <v>0</v>
      </c>
      <c r="F41" s="475">
        <f t="shared" si="0"/>
        <v>3</v>
      </c>
      <c r="G41" s="475">
        <v>3449.3</v>
      </c>
      <c r="H41" s="475">
        <v>1086.5899999999999</v>
      </c>
      <c r="I41" s="475">
        <f t="shared" si="1"/>
        <v>4535.8900000000003</v>
      </c>
      <c r="J41" s="475">
        <f t="shared" si="2"/>
        <v>1511.9633333333334</v>
      </c>
      <c r="K41" s="475">
        <f t="shared" si="3"/>
        <v>31.501753979068216</v>
      </c>
    </row>
    <row r="42" spans="1:11" s="104" customFormat="1" ht="14.25" x14ac:dyDescent="0.2">
      <c r="A42" s="462">
        <v>32</v>
      </c>
      <c r="B42" s="108" t="s">
        <v>105</v>
      </c>
      <c r="C42" s="475">
        <v>2</v>
      </c>
      <c r="D42" s="475">
        <v>4</v>
      </c>
      <c r="E42" s="475">
        <v>5</v>
      </c>
      <c r="F42" s="475">
        <f t="shared" si="0"/>
        <v>11</v>
      </c>
      <c r="G42" s="475">
        <v>60552.37</v>
      </c>
      <c r="H42" s="475">
        <v>142305.98000000001</v>
      </c>
      <c r="I42" s="475">
        <f t="shared" si="1"/>
        <v>202858.35</v>
      </c>
      <c r="J42" s="475">
        <f t="shared" si="2"/>
        <v>18441.668181818182</v>
      </c>
      <c r="K42" s="475">
        <f t="shared" si="3"/>
        <v>235.01306389824214</v>
      </c>
    </row>
    <row r="43" spans="1:11" s="104" customFormat="1" ht="14.25" x14ac:dyDescent="0.2">
      <c r="A43" s="462">
        <v>33</v>
      </c>
      <c r="B43" s="108" t="s">
        <v>106</v>
      </c>
      <c r="C43" s="475">
        <v>0</v>
      </c>
      <c r="D43" s="475">
        <v>3</v>
      </c>
      <c r="E43" s="475">
        <v>65</v>
      </c>
      <c r="F43" s="475">
        <f t="shared" si="0"/>
        <v>68</v>
      </c>
      <c r="G43" s="475">
        <v>1445408.65</v>
      </c>
      <c r="H43" s="475">
        <v>2352614.5099999998</v>
      </c>
      <c r="I43" s="475">
        <f t="shared" si="1"/>
        <v>3798023.1599999997</v>
      </c>
      <c r="J43" s="475">
        <f t="shared" si="2"/>
        <v>55853.281764705876</v>
      </c>
      <c r="K43" s="475">
        <f t="shared" si="3"/>
        <v>162.76466243646738</v>
      </c>
    </row>
    <row r="44" spans="1:11" s="104" customFormat="1" ht="14.25" x14ac:dyDescent="0.2">
      <c r="A44" s="462">
        <v>34</v>
      </c>
      <c r="B44" s="108" t="s">
        <v>107</v>
      </c>
      <c r="C44" s="475">
        <v>0</v>
      </c>
      <c r="D44" s="475">
        <v>2</v>
      </c>
      <c r="E44" s="475">
        <v>2</v>
      </c>
      <c r="F44" s="475">
        <f t="shared" si="0"/>
        <v>4</v>
      </c>
      <c r="G44" s="475">
        <v>18782.45</v>
      </c>
      <c r="H44" s="475">
        <v>22632.37</v>
      </c>
      <c r="I44" s="475">
        <f t="shared" si="1"/>
        <v>41414.82</v>
      </c>
      <c r="J44" s="475">
        <f t="shared" si="2"/>
        <v>10353.705</v>
      </c>
      <c r="K44" s="475">
        <f t="shared" si="3"/>
        <v>120.49743244358429</v>
      </c>
    </row>
    <row r="45" spans="1:11" s="104" customFormat="1" ht="14.25" x14ac:dyDescent="0.2">
      <c r="A45" s="462">
        <v>35</v>
      </c>
      <c r="B45" s="108" t="s">
        <v>108</v>
      </c>
      <c r="C45" s="475">
        <v>0</v>
      </c>
      <c r="D45" s="475">
        <v>3</v>
      </c>
      <c r="E45" s="475">
        <v>0</v>
      </c>
      <c r="F45" s="475">
        <f t="shared" si="0"/>
        <v>3</v>
      </c>
      <c r="G45" s="475">
        <v>10416.549999999999</v>
      </c>
      <c r="H45" s="475">
        <v>7215.7</v>
      </c>
      <c r="I45" s="475">
        <f t="shared" si="1"/>
        <v>17632.25</v>
      </c>
      <c r="J45" s="475">
        <f t="shared" si="2"/>
        <v>5877.416666666667</v>
      </c>
      <c r="K45" s="475">
        <f t="shared" si="3"/>
        <v>69.271495840753417</v>
      </c>
    </row>
    <row r="46" spans="1:11" s="104" customFormat="1" ht="14.25" x14ac:dyDescent="0.2">
      <c r="A46" s="462">
        <v>36</v>
      </c>
      <c r="B46" s="108" t="s">
        <v>109</v>
      </c>
      <c r="C46" s="475">
        <v>0</v>
      </c>
      <c r="D46" s="475">
        <v>3</v>
      </c>
      <c r="E46" s="475">
        <v>1</v>
      </c>
      <c r="F46" s="475">
        <f t="shared" si="0"/>
        <v>4</v>
      </c>
      <c r="G46" s="475">
        <v>30784.18</v>
      </c>
      <c r="H46" s="475">
        <v>6268.25</v>
      </c>
      <c r="I46" s="475">
        <f t="shared" si="1"/>
        <v>37052.43</v>
      </c>
      <c r="J46" s="475">
        <f t="shared" si="2"/>
        <v>9263.1075000000001</v>
      </c>
      <c r="K46" s="475">
        <f t="shared" si="3"/>
        <v>20.361919661332543</v>
      </c>
    </row>
    <row r="47" spans="1:11" s="103" customFormat="1" x14ac:dyDescent="0.2">
      <c r="A47" s="550" t="s">
        <v>63</v>
      </c>
      <c r="B47" s="551"/>
      <c r="C47" s="478">
        <f t="shared" ref="C47:I47" si="4">SUM(C4:C46)</f>
        <v>18</v>
      </c>
      <c r="D47" s="478">
        <f t="shared" si="4"/>
        <v>126</v>
      </c>
      <c r="E47" s="478">
        <f t="shared" si="4"/>
        <v>372</v>
      </c>
      <c r="F47" s="478">
        <f t="shared" si="4"/>
        <v>516</v>
      </c>
      <c r="G47" s="478">
        <f t="shared" si="4"/>
        <v>18123296.879999999</v>
      </c>
      <c r="H47" s="478">
        <f t="shared" si="4"/>
        <v>17851561.950000003</v>
      </c>
      <c r="I47" s="478">
        <f t="shared" si="4"/>
        <v>35974858.830000006</v>
      </c>
      <c r="J47" s="478">
        <f t="shared" si="2"/>
        <v>69718.718662790707</v>
      </c>
      <c r="K47" s="478">
        <f t="shared" si="3"/>
        <v>98.500631911515669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133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6" t="s">
        <v>2</v>
      </c>
    </row>
    <row r="10" spans="1:11" ht="30" customHeight="1" x14ac:dyDescent="0.2">
      <c r="A10" s="112" t="s">
        <v>64</v>
      </c>
      <c r="B10" s="112" t="s">
        <v>117</v>
      </c>
      <c r="C10" s="112" t="s">
        <v>118</v>
      </c>
      <c r="D10" s="112" t="s">
        <v>67</v>
      </c>
      <c r="E10" s="112" t="s">
        <v>119</v>
      </c>
      <c r="F10" s="112" t="s">
        <v>69</v>
      </c>
      <c r="G10" s="112" t="s">
        <v>70</v>
      </c>
      <c r="H10" s="112" t="s">
        <v>71</v>
      </c>
      <c r="I10" s="112" t="s">
        <v>72</v>
      </c>
      <c r="J10" s="112" t="s">
        <v>73</v>
      </c>
      <c r="K10" s="112" t="s">
        <v>74</v>
      </c>
    </row>
    <row r="11" spans="1:11" s="111" customFormat="1" ht="14.25" x14ac:dyDescent="0.2">
      <c r="A11" s="114">
        <v>1</v>
      </c>
      <c r="B11" s="115" t="s">
        <v>75</v>
      </c>
      <c r="C11" s="475">
        <v>2</v>
      </c>
      <c r="D11" s="475">
        <v>12</v>
      </c>
      <c r="E11" s="475">
        <v>6</v>
      </c>
      <c r="F11" s="475">
        <f t="shared" ref="F11:F46" si="0">(C11+D11+E11)</f>
        <v>20</v>
      </c>
      <c r="G11" s="475">
        <v>17424.23</v>
      </c>
      <c r="H11" s="475">
        <v>41421.769999999997</v>
      </c>
      <c r="I11" s="475">
        <f t="shared" ref="I11:I46" si="1">(G11+H11)</f>
        <v>58846</v>
      </c>
      <c r="J11" s="475">
        <f t="shared" ref="J11:J47" si="2">(I11/F11)</f>
        <v>2942.3</v>
      </c>
      <c r="K11" s="475">
        <f t="shared" ref="K11:K47" si="3">(H11/G11)*100</f>
        <v>237.72511037790477</v>
      </c>
    </row>
    <row r="12" spans="1:11" s="111" customFormat="1" ht="14.25" x14ac:dyDescent="0.2">
      <c r="A12" s="114">
        <v>2</v>
      </c>
      <c r="B12" s="115" t="s">
        <v>76</v>
      </c>
      <c r="C12" s="475">
        <v>0</v>
      </c>
      <c r="D12" s="475">
        <v>2</v>
      </c>
      <c r="E12" s="475">
        <v>2</v>
      </c>
      <c r="F12" s="475">
        <f t="shared" si="0"/>
        <v>4</v>
      </c>
      <c r="G12" s="475">
        <v>108.15</v>
      </c>
      <c r="H12" s="475">
        <v>7025.9</v>
      </c>
      <c r="I12" s="475">
        <f t="shared" si="1"/>
        <v>7134.0499999999993</v>
      </c>
      <c r="J12" s="475">
        <f t="shared" si="2"/>
        <v>1783.5124999999998</v>
      </c>
      <c r="K12" s="475">
        <f t="shared" si="3"/>
        <v>6496.4401294498375</v>
      </c>
    </row>
    <row r="13" spans="1:11" s="111" customFormat="1" ht="14.25" x14ac:dyDescent="0.2">
      <c r="A13" s="114">
        <v>3</v>
      </c>
      <c r="B13" s="115" t="s">
        <v>77</v>
      </c>
      <c r="C13" s="475">
        <v>0</v>
      </c>
      <c r="D13" s="475">
        <v>7</v>
      </c>
      <c r="E13" s="475">
        <v>2</v>
      </c>
      <c r="F13" s="475">
        <f t="shared" si="0"/>
        <v>9</v>
      </c>
      <c r="G13" s="475">
        <v>429.13</v>
      </c>
      <c r="H13" s="475">
        <v>13171.5</v>
      </c>
      <c r="I13" s="475">
        <f t="shared" si="1"/>
        <v>13600.63</v>
      </c>
      <c r="J13" s="475">
        <f t="shared" si="2"/>
        <v>1511.181111111111</v>
      </c>
      <c r="K13" s="475">
        <f t="shared" si="3"/>
        <v>3069.3496143359821</v>
      </c>
    </row>
    <row r="14" spans="1:11" s="111" customFormat="1" ht="14.25" x14ac:dyDescent="0.2">
      <c r="A14" s="114">
        <v>4</v>
      </c>
      <c r="B14" s="115" t="s">
        <v>78</v>
      </c>
      <c r="C14" s="475">
        <v>1</v>
      </c>
      <c r="D14" s="475">
        <v>12</v>
      </c>
      <c r="E14" s="475">
        <v>4</v>
      </c>
      <c r="F14" s="475">
        <f t="shared" si="0"/>
        <v>17</v>
      </c>
      <c r="G14" s="475">
        <v>19642.419999999998</v>
      </c>
      <c r="H14" s="475">
        <v>40688.83</v>
      </c>
      <c r="I14" s="475">
        <f t="shared" si="1"/>
        <v>60331.25</v>
      </c>
      <c r="J14" s="475">
        <f t="shared" si="2"/>
        <v>3548.8970588235293</v>
      </c>
      <c r="K14" s="475">
        <f t="shared" si="3"/>
        <v>207.14774452435088</v>
      </c>
    </row>
    <row r="15" spans="1:11" s="111" customFormat="1" ht="14.25" x14ac:dyDescent="0.2">
      <c r="A15" s="114">
        <v>5</v>
      </c>
      <c r="B15" s="115" t="s">
        <v>79</v>
      </c>
      <c r="C15" s="475">
        <v>0</v>
      </c>
      <c r="D15" s="475">
        <v>5</v>
      </c>
      <c r="E15" s="475">
        <v>1</v>
      </c>
      <c r="F15" s="475">
        <f t="shared" si="0"/>
        <v>6</v>
      </c>
      <c r="G15" s="475">
        <v>262.20999999999998</v>
      </c>
      <c r="H15" s="475">
        <v>16456.28</v>
      </c>
      <c r="I15" s="475">
        <f t="shared" si="1"/>
        <v>16718.489999999998</v>
      </c>
      <c r="J15" s="475">
        <f t="shared" si="2"/>
        <v>2786.4149999999995</v>
      </c>
      <c r="K15" s="475">
        <f t="shared" si="3"/>
        <v>6275.9925250753213</v>
      </c>
    </row>
    <row r="16" spans="1:11" s="111" customFormat="1" ht="14.25" x14ac:dyDescent="0.2">
      <c r="A16" s="114">
        <v>6</v>
      </c>
      <c r="B16" s="115" t="s">
        <v>80</v>
      </c>
      <c r="C16" s="475">
        <v>0</v>
      </c>
      <c r="D16" s="475">
        <v>3</v>
      </c>
      <c r="E16" s="475">
        <v>0</v>
      </c>
      <c r="F16" s="475">
        <f t="shared" si="0"/>
        <v>3</v>
      </c>
      <c r="G16" s="475">
        <v>214.54</v>
      </c>
      <c r="H16" s="475">
        <v>9328.19</v>
      </c>
      <c r="I16" s="475">
        <f t="shared" si="1"/>
        <v>9542.7300000000014</v>
      </c>
      <c r="J16" s="475">
        <f t="shared" si="2"/>
        <v>3180.9100000000003</v>
      </c>
      <c r="K16" s="475">
        <f t="shared" si="3"/>
        <v>4347.995711755384</v>
      </c>
    </row>
    <row r="17" spans="1:11" s="111" customFormat="1" ht="14.25" x14ac:dyDescent="0.2">
      <c r="A17" s="114">
        <v>7</v>
      </c>
      <c r="B17" s="115" t="s">
        <v>81</v>
      </c>
      <c r="C17" s="475">
        <v>1</v>
      </c>
      <c r="D17" s="475">
        <v>8</v>
      </c>
      <c r="E17" s="475">
        <v>0</v>
      </c>
      <c r="F17" s="475">
        <f t="shared" si="0"/>
        <v>9</v>
      </c>
      <c r="G17" s="475">
        <v>516.21</v>
      </c>
      <c r="H17" s="475">
        <v>9678.56</v>
      </c>
      <c r="I17" s="475">
        <f t="shared" si="1"/>
        <v>10194.77</v>
      </c>
      <c r="J17" s="475">
        <f t="shared" si="2"/>
        <v>1132.7522222222224</v>
      </c>
      <c r="K17" s="475">
        <f t="shared" si="3"/>
        <v>1874.9268708471354</v>
      </c>
    </row>
    <row r="18" spans="1:11" s="111" customFormat="1" ht="14.25" x14ac:dyDescent="0.2">
      <c r="A18" s="114">
        <v>8</v>
      </c>
      <c r="B18" s="115" t="s">
        <v>82</v>
      </c>
      <c r="C18" s="475">
        <v>0</v>
      </c>
      <c r="D18" s="475">
        <v>0</v>
      </c>
      <c r="E18" s="475">
        <v>1</v>
      </c>
      <c r="F18" s="475">
        <f t="shared" si="0"/>
        <v>1</v>
      </c>
      <c r="G18" s="475">
        <v>0</v>
      </c>
      <c r="H18" s="475">
        <v>11986.6</v>
      </c>
      <c r="I18" s="475">
        <f t="shared" si="1"/>
        <v>11986.6</v>
      </c>
      <c r="J18" s="475">
        <f t="shared" si="2"/>
        <v>11986.6</v>
      </c>
      <c r="K18" s="475" t="e">
        <f t="shared" si="3"/>
        <v>#DIV/0!</v>
      </c>
    </row>
    <row r="19" spans="1:11" s="111" customFormat="1" ht="14.25" x14ac:dyDescent="0.2">
      <c r="A19" s="114">
        <v>9</v>
      </c>
      <c r="B19" s="115" t="s">
        <v>83</v>
      </c>
      <c r="C19" s="475">
        <v>0</v>
      </c>
      <c r="D19" s="475">
        <v>2</v>
      </c>
      <c r="E19" s="475">
        <v>3</v>
      </c>
      <c r="F19" s="475">
        <f t="shared" si="0"/>
        <v>5</v>
      </c>
      <c r="G19" s="475">
        <v>3542.87</v>
      </c>
      <c r="H19" s="475">
        <v>9317.5300000000007</v>
      </c>
      <c r="I19" s="475">
        <f t="shared" si="1"/>
        <v>12860.400000000001</v>
      </c>
      <c r="J19" s="475">
        <f t="shared" si="2"/>
        <v>2572.0800000000004</v>
      </c>
      <c r="K19" s="475">
        <f t="shared" si="3"/>
        <v>262.99384397395335</v>
      </c>
    </row>
    <row r="20" spans="1:11" s="111" customFormat="1" ht="14.25" x14ac:dyDescent="0.2">
      <c r="A20" s="114">
        <v>10</v>
      </c>
      <c r="B20" s="115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111" customFormat="1" ht="14.25" x14ac:dyDescent="0.2">
      <c r="A21" s="114">
        <v>11</v>
      </c>
      <c r="B21" s="115" t="s">
        <v>85</v>
      </c>
      <c r="C21" s="475">
        <v>0</v>
      </c>
      <c r="D21" s="475">
        <v>1</v>
      </c>
      <c r="E21" s="475">
        <v>1</v>
      </c>
      <c r="F21" s="475">
        <f t="shared" si="0"/>
        <v>2</v>
      </c>
      <c r="G21" s="475">
        <v>145.94999999999999</v>
      </c>
      <c r="H21" s="475">
        <v>907.76</v>
      </c>
      <c r="I21" s="475">
        <f t="shared" si="1"/>
        <v>1053.71</v>
      </c>
      <c r="J21" s="475">
        <f t="shared" si="2"/>
        <v>526.85500000000002</v>
      </c>
      <c r="K21" s="475">
        <f t="shared" si="3"/>
        <v>621.96642685851327</v>
      </c>
    </row>
    <row r="22" spans="1:11" s="111" customFormat="1" ht="14.25" x14ac:dyDescent="0.2">
      <c r="A22" s="114">
        <v>12</v>
      </c>
      <c r="B22" s="115" t="s">
        <v>86</v>
      </c>
      <c r="C22" s="475">
        <v>0</v>
      </c>
      <c r="D22" s="475">
        <v>4</v>
      </c>
      <c r="E22" s="475">
        <v>0</v>
      </c>
      <c r="F22" s="475">
        <f t="shared" si="0"/>
        <v>4</v>
      </c>
      <c r="G22" s="475">
        <v>126.55</v>
      </c>
      <c r="H22" s="475">
        <v>8731.4699999999993</v>
      </c>
      <c r="I22" s="475">
        <f t="shared" si="1"/>
        <v>8858.0199999999986</v>
      </c>
      <c r="J22" s="475">
        <f t="shared" si="2"/>
        <v>2214.5049999999997</v>
      </c>
      <c r="K22" s="475">
        <f t="shared" si="3"/>
        <v>6899.6207032793363</v>
      </c>
    </row>
    <row r="23" spans="1:11" s="111" customFormat="1" ht="14.25" x14ac:dyDescent="0.2">
      <c r="A23" s="114">
        <v>13</v>
      </c>
      <c r="B23" s="115" t="s">
        <v>87</v>
      </c>
      <c r="C23" s="475">
        <v>1</v>
      </c>
      <c r="D23" s="475">
        <v>22</v>
      </c>
      <c r="E23" s="475">
        <v>5</v>
      </c>
      <c r="F23" s="475">
        <f t="shared" si="0"/>
        <v>28</v>
      </c>
      <c r="G23" s="475">
        <v>34291.480000000003</v>
      </c>
      <c r="H23" s="475">
        <v>49800.12</v>
      </c>
      <c r="I23" s="475">
        <f t="shared" si="1"/>
        <v>84091.6</v>
      </c>
      <c r="J23" s="475">
        <f t="shared" si="2"/>
        <v>3003.2714285714287</v>
      </c>
      <c r="K23" s="475">
        <f t="shared" si="3"/>
        <v>145.22592783980159</v>
      </c>
    </row>
    <row r="24" spans="1:11" s="111" customFormat="1" ht="14.25" x14ac:dyDescent="0.2">
      <c r="A24" s="114">
        <v>14</v>
      </c>
      <c r="B24" s="115" t="s">
        <v>88</v>
      </c>
      <c r="C24" s="475">
        <v>1</v>
      </c>
      <c r="D24" s="475">
        <v>3</v>
      </c>
      <c r="E24" s="475">
        <v>1</v>
      </c>
      <c r="F24" s="475">
        <f t="shared" si="0"/>
        <v>5</v>
      </c>
      <c r="G24" s="475">
        <v>234.39</v>
      </c>
      <c r="H24" s="475">
        <v>12725.26</v>
      </c>
      <c r="I24" s="475">
        <f t="shared" si="1"/>
        <v>12959.65</v>
      </c>
      <c r="J24" s="475">
        <f t="shared" si="2"/>
        <v>2591.9299999999998</v>
      </c>
      <c r="K24" s="475">
        <f t="shared" si="3"/>
        <v>5429.0968044711808</v>
      </c>
    </row>
    <row r="25" spans="1:11" s="111" customFormat="1" ht="14.25" x14ac:dyDescent="0.2">
      <c r="A25" s="114">
        <v>15</v>
      </c>
      <c r="B25" s="115" t="s">
        <v>89</v>
      </c>
      <c r="C25" s="475">
        <v>0</v>
      </c>
      <c r="D25" s="475">
        <v>3</v>
      </c>
      <c r="E25" s="475">
        <v>4</v>
      </c>
      <c r="F25" s="475">
        <f t="shared" si="0"/>
        <v>7</v>
      </c>
      <c r="G25" s="475">
        <v>10488.94</v>
      </c>
      <c r="H25" s="475">
        <v>6600.85</v>
      </c>
      <c r="I25" s="475">
        <f t="shared" si="1"/>
        <v>17089.79</v>
      </c>
      <c r="J25" s="475">
        <f t="shared" si="2"/>
        <v>2441.3985714285714</v>
      </c>
      <c r="K25" s="475">
        <f t="shared" si="3"/>
        <v>62.931525969259049</v>
      </c>
    </row>
    <row r="26" spans="1:11" s="111" customFormat="1" ht="14.25" x14ac:dyDescent="0.2">
      <c r="A26" s="114">
        <v>16</v>
      </c>
      <c r="B26" s="115" t="s">
        <v>90</v>
      </c>
      <c r="C26" s="475">
        <v>0</v>
      </c>
      <c r="D26" s="475">
        <v>2</v>
      </c>
      <c r="E26" s="475">
        <v>3</v>
      </c>
      <c r="F26" s="475">
        <f t="shared" si="0"/>
        <v>5</v>
      </c>
      <c r="G26" s="475">
        <v>199.61</v>
      </c>
      <c r="H26" s="475">
        <v>16171.76</v>
      </c>
      <c r="I26" s="475">
        <f t="shared" si="1"/>
        <v>16371.37</v>
      </c>
      <c r="J26" s="475">
        <f t="shared" si="2"/>
        <v>3274.2740000000003</v>
      </c>
      <c r="K26" s="475">
        <f t="shared" si="3"/>
        <v>8101.6782726316305</v>
      </c>
    </row>
    <row r="27" spans="1:11" s="111" customFormat="1" ht="14.25" x14ac:dyDescent="0.2">
      <c r="A27" s="114">
        <v>17</v>
      </c>
      <c r="B27" s="115" t="s">
        <v>91</v>
      </c>
      <c r="C27" s="475">
        <v>0</v>
      </c>
      <c r="D27" s="475">
        <v>0</v>
      </c>
      <c r="E27" s="475">
        <v>7</v>
      </c>
      <c r="F27" s="475">
        <f t="shared" si="0"/>
        <v>7</v>
      </c>
      <c r="G27" s="475">
        <v>102433.02</v>
      </c>
      <c r="H27" s="475">
        <v>14140.97</v>
      </c>
      <c r="I27" s="475">
        <f t="shared" si="1"/>
        <v>116573.99</v>
      </c>
      <c r="J27" s="475">
        <f t="shared" si="2"/>
        <v>16653.427142857145</v>
      </c>
      <c r="K27" s="475">
        <f t="shared" si="3"/>
        <v>13.805089413550434</v>
      </c>
    </row>
    <row r="28" spans="1:11" s="111" customFormat="1" ht="14.25" x14ac:dyDescent="0.2">
      <c r="A28" s="114">
        <v>18</v>
      </c>
      <c r="B28" s="115" t="s">
        <v>92</v>
      </c>
      <c r="C28" s="475">
        <v>0</v>
      </c>
      <c r="D28" s="475">
        <v>0</v>
      </c>
      <c r="E28" s="475">
        <v>22</v>
      </c>
      <c r="F28" s="475">
        <f t="shared" si="0"/>
        <v>22</v>
      </c>
      <c r="G28" s="475">
        <v>185667.77</v>
      </c>
      <c r="H28" s="475">
        <v>139191.67999999999</v>
      </c>
      <c r="I28" s="475">
        <f t="shared" si="1"/>
        <v>324859.44999999995</v>
      </c>
      <c r="J28" s="475">
        <f t="shared" si="2"/>
        <v>14766.338636363635</v>
      </c>
      <c r="K28" s="475">
        <f t="shared" si="3"/>
        <v>74.968143367047489</v>
      </c>
    </row>
    <row r="29" spans="1:11" s="111" customFormat="1" ht="14.25" x14ac:dyDescent="0.2">
      <c r="A29" s="114">
        <v>19</v>
      </c>
      <c r="B29" s="115" t="s">
        <v>93</v>
      </c>
      <c r="C29" s="475">
        <v>3</v>
      </c>
      <c r="D29" s="475">
        <v>7</v>
      </c>
      <c r="E29" s="475">
        <v>5</v>
      </c>
      <c r="F29" s="475">
        <f t="shared" si="0"/>
        <v>15</v>
      </c>
      <c r="G29" s="475">
        <v>10872.49</v>
      </c>
      <c r="H29" s="475">
        <v>39306.85</v>
      </c>
      <c r="I29" s="475">
        <f t="shared" si="1"/>
        <v>50179.34</v>
      </c>
      <c r="J29" s="475">
        <f t="shared" si="2"/>
        <v>3345.2893333333332</v>
      </c>
      <c r="K29" s="475">
        <f t="shared" si="3"/>
        <v>361.52574065370493</v>
      </c>
    </row>
    <row r="30" spans="1:11" s="111" customFormat="1" ht="14.25" x14ac:dyDescent="0.2">
      <c r="A30" s="114">
        <v>20</v>
      </c>
      <c r="B30" s="115" t="s">
        <v>94</v>
      </c>
      <c r="C30" s="475">
        <v>1</v>
      </c>
      <c r="D30" s="475">
        <v>5</v>
      </c>
      <c r="E30" s="475">
        <v>2</v>
      </c>
      <c r="F30" s="475">
        <f t="shared" si="0"/>
        <v>8</v>
      </c>
      <c r="G30" s="475">
        <v>267.67</v>
      </c>
      <c r="H30" s="475">
        <v>14089.12</v>
      </c>
      <c r="I30" s="475">
        <f t="shared" si="1"/>
        <v>14356.79</v>
      </c>
      <c r="J30" s="475">
        <f t="shared" si="2"/>
        <v>1794.5987500000001</v>
      </c>
      <c r="K30" s="475">
        <f t="shared" si="3"/>
        <v>5263.6156461314304</v>
      </c>
    </row>
    <row r="31" spans="1:11" s="111" customFormat="1" ht="14.25" x14ac:dyDescent="0.2">
      <c r="A31" s="114">
        <v>21</v>
      </c>
      <c r="B31" s="115" t="s">
        <v>95</v>
      </c>
      <c r="C31" s="475">
        <v>0</v>
      </c>
      <c r="D31" s="475">
        <v>0</v>
      </c>
      <c r="E31" s="475">
        <v>1</v>
      </c>
      <c r="F31" s="475">
        <f t="shared" si="0"/>
        <v>1</v>
      </c>
      <c r="G31" s="475">
        <v>0</v>
      </c>
      <c r="H31" s="475">
        <v>10912.85</v>
      </c>
      <c r="I31" s="475">
        <f t="shared" si="1"/>
        <v>10912.85</v>
      </c>
      <c r="J31" s="475">
        <f t="shared" si="2"/>
        <v>10912.85</v>
      </c>
      <c r="K31" s="475" t="e">
        <f t="shared" si="3"/>
        <v>#DIV/0!</v>
      </c>
    </row>
    <row r="32" spans="1:11" s="111" customFormat="1" ht="14.25" x14ac:dyDescent="0.2">
      <c r="A32" s="114">
        <v>22</v>
      </c>
      <c r="B32" s="115" t="s">
        <v>96</v>
      </c>
      <c r="C32" s="475">
        <v>0</v>
      </c>
      <c r="D32" s="475">
        <v>3</v>
      </c>
      <c r="E32" s="475">
        <v>7</v>
      </c>
      <c r="F32" s="475">
        <f t="shared" si="0"/>
        <v>10</v>
      </c>
      <c r="G32" s="475">
        <v>8573.51</v>
      </c>
      <c r="H32" s="475">
        <v>23359.84</v>
      </c>
      <c r="I32" s="475">
        <f t="shared" si="1"/>
        <v>31933.35</v>
      </c>
      <c r="J32" s="475">
        <f t="shared" si="2"/>
        <v>3193.335</v>
      </c>
      <c r="K32" s="475">
        <f t="shared" si="3"/>
        <v>272.46530300891936</v>
      </c>
    </row>
    <row r="33" spans="1:11" s="111" customFormat="1" ht="14.25" x14ac:dyDescent="0.2">
      <c r="A33" s="114">
        <v>23</v>
      </c>
      <c r="B33" s="115" t="s">
        <v>97</v>
      </c>
      <c r="C33" s="475">
        <v>0</v>
      </c>
      <c r="D33" s="475">
        <v>1</v>
      </c>
      <c r="E33" s="475">
        <v>1</v>
      </c>
      <c r="F33" s="475">
        <f t="shared" si="0"/>
        <v>2</v>
      </c>
      <c r="G33" s="475">
        <v>130.04</v>
      </c>
      <c r="H33" s="475">
        <v>2750.21</v>
      </c>
      <c r="I33" s="475">
        <f t="shared" si="1"/>
        <v>2880.25</v>
      </c>
      <c r="J33" s="475">
        <f t="shared" si="2"/>
        <v>1440.125</v>
      </c>
      <c r="K33" s="475">
        <f t="shared" si="3"/>
        <v>2114.8954167948327</v>
      </c>
    </row>
    <row r="34" spans="1:11" s="111" customFormat="1" ht="14.25" x14ac:dyDescent="0.2">
      <c r="A34" s="462">
        <v>24</v>
      </c>
      <c r="B34" s="115" t="s">
        <v>110</v>
      </c>
      <c r="C34" s="475">
        <v>1</v>
      </c>
      <c r="D34" s="475">
        <v>1</v>
      </c>
      <c r="E34" s="475">
        <v>2</v>
      </c>
      <c r="F34" s="475">
        <f>(C34+D34+E34)</f>
        <v>4</v>
      </c>
      <c r="G34" s="475">
        <v>133.58000000000001</v>
      </c>
      <c r="H34" s="475">
        <v>27483.1</v>
      </c>
      <c r="I34" s="475">
        <f>(G34+H34)</f>
        <v>27616.68</v>
      </c>
      <c r="J34" s="475">
        <f>(I34/F34)</f>
        <v>6904.17</v>
      </c>
      <c r="K34" s="475">
        <f>(H34/G34)*100</f>
        <v>20574.262614163796</v>
      </c>
    </row>
    <row r="35" spans="1:11" s="111" customFormat="1" ht="14.25" x14ac:dyDescent="0.2">
      <c r="A35" s="462">
        <v>25</v>
      </c>
      <c r="B35" s="115" t="s">
        <v>98</v>
      </c>
      <c r="C35" s="475">
        <v>1</v>
      </c>
      <c r="D35" s="475">
        <v>3</v>
      </c>
      <c r="E35" s="475">
        <v>1</v>
      </c>
      <c r="F35" s="475">
        <f t="shared" si="0"/>
        <v>5</v>
      </c>
      <c r="G35" s="475">
        <v>142.58000000000001</v>
      </c>
      <c r="H35" s="475">
        <v>7618.11</v>
      </c>
      <c r="I35" s="475">
        <f t="shared" si="1"/>
        <v>7760.69</v>
      </c>
      <c r="J35" s="475">
        <f t="shared" si="2"/>
        <v>1552.1379999999999</v>
      </c>
      <c r="K35" s="475">
        <f t="shared" si="3"/>
        <v>5343.0425024547621</v>
      </c>
    </row>
    <row r="36" spans="1:11" s="111" customFormat="1" ht="14.25" x14ac:dyDescent="0.2">
      <c r="A36" s="462">
        <v>26</v>
      </c>
      <c r="B36" s="115" t="s">
        <v>99</v>
      </c>
      <c r="C36" s="475">
        <v>1</v>
      </c>
      <c r="D36" s="475">
        <v>10</v>
      </c>
      <c r="E36" s="475">
        <v>32</v>
      </c>
      <c r="F36" s="475">
        <f t="shared" si="0"/>
        <v>43</v>
      </c>
      <c r="G36" s="475">
        <v>98381.35</v>
      </c>
      <c r="H36" s="475">
        <v>126460.27</v>
      </c>
      <c r="I36" s="475">
        <f t="shared" si="1"/>
        <v>224841.62</v>
      </c>
      <c r="J36" s="475">
        <f t="shared" si="2"/>
        <v>5228.8748837209305</v>
      </c>
      <c r="K36" s="475">
        <f t="shared" si="3"/>
        <v>128.54089723306296</v>
      </c>
    </row>
    <row r="37" spans="1:11" s="111" customFormat="1" ht="14.25" x14ac:dyDescent="0.2">
      <c r="A37" s="462">
        <v>27</v>
      </c>
      <c r="B37" s="115" t="s">
        <v>100</v>
      </c>
      <c r="C37" s="475">
        <v>2</v>
      </c>
      <c r="D37" s="475">
        <v>7</v>
      </c>
      <c r="E37" s="475">
        <v>4</v>
      </c>
      <c r="F37" s="475">
        <f t="shared" si="0"/>
        <v>13</v>
      </c>
      <c r="G37" s="475">
        <v>34964.79</v>
      </c>
      <c r="H37" s="475">
        <v>80150.149999999994</v>
      </c>
      <c r="I37" s="475">
        <f t="shared" si="1"/>
        <v>115114.94</v>
      </c>
      <c r="J37" s="475">
        <f t="shared" si="2"/>
        <v>8854.995384615384</v>
      </c>
      <c r="K37" s="475">
        <f t="shared" si="3"/>
        <v>229.23103499263115</v>
      </c>
    </row>
    <row r="38" spans="1:11" s="111" customFormat="1" ht="14.25" x14ac:dyDescent="0.2">
      <c r="A38" s="462">
        <v>28</v>
      </c>
      <c r="B38" s="115" t="s">
        <v>101</v>
      </c>
      <c r="C38" s="475">
        <v>0</v>
      </c>
      <c r="D38" s="475">
        <v>4</v>
      </c>
      <c r="E38" s="475">
        <v>0</v>
      </c>
      <c r="F38" s="475">
        <f t="shared" si="0"/>
        <v>4</v>
      </c>
      <c r="G38" s="475">
        <v>40.39</v>
      </c>
      <c r="H38" s="475">
        <v>17870.62</v>
      </c>
      <c r="I38" s="475">
        <f t="shared" si="1"/>
        <v>17911.009999999998</v>
      </c>
      <c r="J38" s="475">
        <f t="shared" si="2"/>
        <v>4477.7524999999996</v>
      </c>
      <c r="K38" s="475">
        <f t="shared" si="3"/>
        <v>44245.159692993315</v>
      </c>
    </row>
    <row r="39" spans="1:11" s="111" customFormat="1" ht="14.25" x14ac:dyDescent="0.2">
      <c r="A39" s="462">
        <v>29</v>
      </c>
      <c r="B39" s="115" t="s">
        <v>102</v>
      </c>
      <c r="C39" s="475">
        <v>0</v>
      </c>
      <c r="D39" s="475">
        <v>1</v>
      </c>
      <c r="E39" s="475">
        <v>2</v>
      </c>
      <c r="F39" s="475">
        <f t="shared" si="0"/>
        <v>3</v>
      </c>
      <c r="G39" s="475">
        <v>127.12</v>
      </c>
      <c r="H39" s="475">
        <v>11149.43</v>
      </c>
      <c r="I39" s="475">
        <f t="shared" si="1"/>
        <v>11276.550000000001</v>
      </c>
      <c r="J39" s="475">
        <f t="shared" si="2"/>
        <v>3758.8500000000004</v>
      </c>
      <c r="K39" s="475">
        <f t="shared" si="3"/>
        <v>8770.7913782252981</v>
      </c>
    </row>
    <row r="40" spans="1:11" s="111" customFormat="1" ht="14.25" x14ac:dyDescent="0.2">
      <c r="A40" s="462">
        <v>30</v>
      </c>
      <c r="B40" s="115" t="s">
        <v>103</v>
      </c>
      <c r="C40" s="475">
        <v>0</v>
      </c>
      <c r="D40" s="475">
        <v>6</v>
      </c>
      <c r="E40" s="475">
        <v>3</v>
      </c>
      <c r="F40" s="475">
        <f t="shared" si="0"/>
        <v>9</v>
      </c>
      <c r="G40" s="475">
        <v>4157.58</v>
      </c>
      <c r="H40" s="475">
        <v>26440.39</v>
      </c>
      <c r="I40" s="475">
        <f t="shared" si="1"/>
        <v>30597.97</v>
      </c>
      <c r="J40" s="475">
        <f t="shared" si="2"/>
        <v>3399.7744444444447</v>
      </c>
      <c r="K40" s="475">
        <f t="shared" si="3"/>
        <v>635.95625339740911</v>
      </c>
    </row>
    <row r="41" spans="1:11" s="111" customFormat="1" ht="14.25" x14ac:dyDescent="0.2">
      <c r="A41" s="462">
        <v>31</v>
      </c>
      <c r="B41" s="115" t="s">
        <v>104</v>
      </c>
      <c r="C41" s="475">
        <v>0</v>
      </c>
      <c r="D41" s="475">
        <v>1</v>
      </c>
      <c r="E41" s="475">
        <v>0</v>
      </c>
      <c r="F41" s="475">
        <f t="shared" si="0"/>
        <v>1</v>
      </c>
      <c r="G41" s="475">
        <v>0</v>
      </c>
      <c r="H41" s="475">
        <v>20273.57</v>
      </c>
      <c r="I41" s="475">
        <f t="shared" si="1"/>
        <v>20273.57</v>
      </c>
      <c r="J41" s="475">
        <f t="shared" si="2"/>
        <v>20273.57</v>
      </c>
      <c r="K41" s="475" t="e">
        <f t="shared" si="3"/>
        <v>#DIV/0!</v>
      </c>
    </row>
    <row r="42" spans="1:11" s="111" customFormat="1" ht="14.25" x14ac:dyDescent="0.2">
      <c r="A42" s="462">
        <v>32</v>
      </c>
      <c r="B42" s="115" t="s">
        <v>105</v>
      </c>
      <c r="C42" s="475">
        <v>0</v>
      </c>
      <c r="D42" s="475">
        <v>10</v>
      </c>
      <c r="E42" s="475">
        <v>3</v>
      </c>
      <c r="F42" s="475">
        <f t="shared" si="0"/>
        <v>13</v>
      </c>
      <c r="G42" s="475">
        <v>3874.93</v>
      </c>
      <c r="H42" s="475">
        <v>33194.379999999997</v>
      </c>
      <c r="I42" s="475">
        <f t="shared" si="1"/>
        <v>37069.31</v>
      </c>
      <c r="J42" s="475">
        <f t="shared" si="2"/>
        <v>2851.4853846153846</v>
      </c>
      <c r="K42" s="475">
        <f t="shared" si="3"/>
        <v>856.64463616116927</v>
      </c>
    </row>
    <row r="43" spans="1:11" s="111" customFormat="1" ht="14.25" x14ac:dyDescent="0.2">
      <c r="A43" s="462">
        <v>33</v>
      </c>
      <c r="B43" s="115" t="s">
        <v>106</v>
      </c>
      <c r="C43" s="475">
        <v>0</v>
      </c>
      <c r="D43" s="475">
        <v>2</v>
      </c>
      <c r="E43" s="475">
        <v>23</v>
      </c>
      <c r="F43" s="475">
        <f t="shared" si="0"/>
        <v>25</v>
      </c>
      <c r="G43" s="475">
        <v>144101.29999999999</v>
      </c>
      <c r="H43" s="475">
        <v>135540.31</v>
      </c>
      <c r="I43" s="475">
        <f t="shared" si="1"/>
        <v>279641.61</v>
      </c>
      <c r="J43" s="475">
        <f t="shared" si="2"/>
        <v>11185.6644</v>
      </c>
      <c r="K43" s="475">
        <f t="shared" si="3"/>
        <v>94.059047350717876</v>
      </c>
    </row>
    <row r="44" spans="1:11" s="111" customFormat="1" ht="14.25" x14ac:dyDescent="0.2">
      <c r="A44" s="462">
        <v>34</v>
      </c>
      <c r="B44" s="115" t="s">
        <v>107</v>
      </c>
      <c r="C44" s="475">
        <v>0</v>
      </c>
      <c r="D44" s="475">
        <v>4</v>
      </c>
      <c r="E44" s="475">
        <v>3</v>
      </c>
      <c r="F44" s="475">
        <f t="shared" si="0"/>
        <v>7</v>
      </c>
      <c r="G44" s="475">
        <v>514.39</v>
      </c>
      <c r="H44" s="475">
        <v>9964.9699999999993</v>
      </c>
      <c r="I44" s="475">
        <f t="shared" si="1"/>
        <v>10479.359999999999</v>
      </c>
      <c r="J44" s="475">
        <f t="shared" si="2"/>
        <v>1497.0514285714285</v>
      </c>
      <c r="K44" s="475">
        <f t="shared" si="3"/>
        <v>1937.2402262874473</v>
      </c>
    </row>
    <row r="45" spans="1:11" s="111" customFormat="1" ht="14.25" x14ac:dyDescent="0.2">
      <c r="A45" s="462">
        <v>35</v>
      </c>
      <c r="B45" s="115" t="s">
        <v>108</v>
      </c>
      <c r="C45" s="475">
        <v>0</v>
      </c>
      <c r="D45" s="475">
        <v>4</v>
      </c>
      <c r="E45" s="475">
        <v>0</v>
      </c>
      <c r="F45" s="475">
        <f t="shared" si="0"/>
        <v>4</v>
      </c>
      <c r="G45" s="475">
        <v>213.4</v>
      </c>
      <c r="H45" s="475">
        <v>1401.85</v>
      </c>
      <c r="I45" s="475">
        <f t="shared" si="1"/>
        <v>1615.25</v>
      </c>
      <c r="J45" s="475">
        <f t="shared" si="2"/>
        <v>403.8125</v>
      </c>
      <c r="K45" s="475">
        <f t="shared" si="3"/>
        <v>656.9119025304592</v>
      </c>
    </row>
    <row r="46" spans="1:11" s="111" customFormat="1" ht="14.25" x14ac:dyDescent="0.2">
      <c r="A46" s="462">
        <v>36</v>
      </c>
      <c r="B46" s="115" t="s">
        <v>109</v>
      </c>
      <c r="C46" s="475">
        <v>0</v>
      </c>
      <c r="D46" s="475">
        <v>3</v>
      </c>
      <c r="E46" s="475">
        <v>1</v>
      </c>
      <c r="F46" s="475">
        <f t="shared" si="0"/>
        <v>4</v>
      </c>
      <c r="G46" s="475">
        <v>142.82</v>
      </c>
      <c r="H46" s="475">
        <v>12481.83</v>
      </c>
      <c r="I46" s="475">
        <f t="shared" si="1"/>
        <v>12624.65</v>
      </c>
      <c r="J46" s="475">
        <f t="shared" si="2"/>
        <v>3156.1624999999999</v>
      </c>
      <c r="K46" s="475">
        <f t="shared" si="3"/>
        <v>8739.553283853802</v>
      </c>
    </row>
    <row r="47" spans="1:11" s="110" customFormat="1" x14ac:dyDescent="0.2">
      <c r="A47" s="550" t="s">
        <v>63</v>
      </c>
      <c r="B47" s="551"/>
      <c r="C47" s="478">
        <f t="shared" ref="C47:I47" si="4">SUM(C4:C46)</f>
        <v>15</v>
      </c>
      <c r="D47" s="478">
        <f t="shared" si="4"/>
        <v>158</v>
      </c>
      <c r="E47" s="478">
        <f t="shared" si="4"/>
        <v>152</v>
      </c>
      <c r="F47" s="478">
        <f t="shared" si="4"/>
        <v>325</v>
      </c>
      <c r="G47" s="478">
        <f t="shared" si="4"/>
        <v>682365.41</v>
      </c>
      <c r="H47" s="478">
        <f t="shared" si="4"/>
        <v>1007792.8799999999</v>
      </c>
      <c r="I47" s="478">
        <f t="shared" si="4"/>
        <v>1690158.2899999998</v>
      </c>
      <c r="J47" s="478">
        <f t="shared" si="2"/>
        <v>5200.4870461538458</v>
      </c>
      <c r="K47" s="478">
        <f t="shared" si="3"/>
        <v>147.69108533798627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8"/>
  <sheetViews>
    <sheetView workbookViewId="0">
      <selection activeCell="Q7" sqref="Q7"/>
    </sheetView>
  </sheetViews>
  <sheetFormatPr defaultRowHeight="12.75" x14ac:dyDescent="0.2"/>
  <cols>
    <col min="1" max="1" width="9.140625" style="464" customWidth="1"/>
    <col min="2" max="2" width="24.28515625" style="1" customWidth="1"/>
    <col min="3" max="3" width="8.5703125" style="1" customWidth="1"/>
    <col min="4" max="5" width="6.42578125" style="1" bestFit="1" customWidth="1"/>
    <col min="6" max="6" width="10.140625" style="1" bestFit="1" customWidth="1"/>
    <col min="7" max="9" width="12.85546875" style="1" bestFit="1" customWidth="1"/>
    <col min="10" max="10" width="9" style="1" bestFit="1" customWidth="1"/>
    <col min="11" max="11" width="8.7109375" style="1" customWidth="1"/>
    <col min="12" max="12" width="9.140625" style="1" customWidth="1"/>
    <col min="13" max="16384" width="9.140625" style="1"/>
  </cols>
  <sheetData>
    <row r="1" spans="1:11" ht="18" x14ac:dyDescent="0.2">
      <c r="A1" s="526" t="s">
        <v>200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</row>
    <row r="2" spans="1:11" ht="15" x14ac:dyDescent="0.2">
      <c r="A2" s="527" t="s">
        <v>0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</row>
    <row r="3" spans="1:11" x14ac:dyDescent="0.2">
      <c r="A3" s="528" t="s">
        <v>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</row>
    <row r="4" spans="1:11" x14ac:dyDescent="0.2">
      <c r="A4" s="530" t="s">
        <v>205</v>
      </c>
      <c r="B4" s="531"/>
      <c r="C4" s="531"/>
      <c r="D4" s="531"/>
      <c r="E4" s="531"/>
      <c r="F4" s="531"/>
      <c r="G4" s="531"/>
      <c r="H4" s="531"/>
      <c r="I4" s="531"/>
      <c r="J4" s="531"/>
      <c r="K4" s="532"/>
    </row>
    <row r="5" spans="1:11" s="473" customFormat="1" ht="41.25" customHeight="1" x14ac:dyDescent="0.2">
      <c r="A5" s="472" t="s">
        <v>3</v>
      </c>
      <c r="B5" s="472" t="s">
        <v>4</v>
      </c>
      <c r="C5" s="472" t="s">
        <v>5</v>
      </c>
      <c r="D5" s="472" t="s">
        <v>6</v>
      </c>
      <c r="E5" s="472" t="s">
        <v>7</v>
      </c>
      <c r="F5" s="472" t="s">
        <v>8</v>
      </c>
      <c r="G5" s="472" t="s">
        <v>9</v>
      </c>
      <c r="H5" s="472" t="s">
        <v>10</v>
      </c>
      <c r="I5" s="472" t="s">
        <v>11</v>
      </c>
      <c r="J5" s="472" t="s">
        <v>12</v>
      </c>
      <c r="K5" s="472" t="s">
        <v>199</v>
      </c>
    </row>
    <row r="6" spans="1:11" s="15" customFormat="1" ht="14.25" x14ac:dyDescent="0.2">
      <c r="A6" s="516">
        <v>1</v>
      </c>
      <c r="B6" s="517" t="s">
        <v>13</v>
      </c>
      <c r="C6" s="469">
        <f>BOB!C47</f>
        <v>208</v>
      </c>
      <c r="D6" s="469">
        <f>BOB!D47</f>
        <v>160</v>
      </c>
      <c r="E6" s="469">
        <f>BOB!E47</f>
        <v>444</v>
      </c>
      <c r="F6" s="469">
        <f>BOB!F47</f>
        <v>812</v>
      </c>
      <c r="G6" s="491">
        <f>(BOB!G47)/100</f>
        <v>183551.315</v>
      </c>
      <c r="H6" s="491">
        <f>(BOB!H47)/100</f>
        <v>199713.5089999999</v>
      </c>
      <c r="I6" s="469">
        <f>BOB!I47</f>
        <v>38326482.400000006</v>
      </c>
      <c r="J6" s="469">
        <f t="shared" ref="J6:J37" si="0">(I6/F6)</f>
        <v>47200.101477832519</v>
      </c>
      <c r="K6" s="469">
        <f t="shared" ref="K6:K37" si="1">(H6/G6)*100</f>
        <v>108.80527279251575</v>
      </c>
    </row>
    <row r="7" spans="1:11" s="15" customFormat="1" ht="14.25" x14ac:dyDescent="0.2">
      <c r="A7" s="516">
        <v>2</v>
      </c>
      <c r="B7" s="517" t="s">
        <v>14</v>
      </c>
      <c r="C7" s="469">
        <f>BOI!C47</f>
        <v>353</v>
      </c>
      <c r="D7" s="469">
        <f>BOI!D47</f>
        <v>209</v>
      </c>
      <c r="E7" s="469">
        <f>BOI!E47</f>
        <v>311</v>
      </c>
      <c r="F7" s="469">
        <f>BOI!F47</f>
        <v>873</v>
      </c>
      <c r="G7" s="491">
        <f>(BOI!G47)/100</f>
        <v>155971.45139999999</v>
      </c>
      <c r="H7" s="491">
        <f>(BOI!H47)/100</f>
        <v>125611.85630000001</v>
      </c>
      <c r="I7" s="469">
        <f>BOI!I47</f>
        <v>28158330.77</v>
      </c>
      <c r="J7" s="469">
        <f t="shared" si="0"/>
        <v>32254.674421534935</v>
      </c>
      <c r="K7" s="469">
        <f t="shared" si="1"/>
        <v>80.535158948966483</v>
      </c>
    </row>
    <row r="8" spans="1:11" s="15" customFormat="1" ht="14.25" x14ac:dyDescent="0.2">
      <c r="A8" s="516">
        <v>3</v>
      </c>
      <c r="B8" s="517" t="s">
        <v>15</v>
      </c>
      <c r="C8" s="469">
        <f>BM!C47</f>
        <v>456</v>
      </c>
      <c r="D8" s="469">
        <f>BM!D47</f>
        <v>304</v>
      </c>
      <c r="E8" s="469">
        <f>BM!E47</f>
        <v>372</v>
      </c>
      <c r="F8" s="469">
        <f>BM!F47</f>
        <v>1132</v>
      </c>
      <c r="G8" s="491">
        <f>(BM!G47)/100</f>
        <v>155710.2776</v>
      </c>
      <c r="H8" s="491">
        <f>(BM!H47)/100</f>
        <v>69706.445500000016</v>
      </c>
      <c r="I8" s="469">
        <f>BM!I47</f>
        <v>22541672.309999999</v>
      </c>
      <c r="J8" s="469">
        <f t="shared" si="0"/>
        <v>19913.13808303887</v>
      </c>
      <c r="K8" s="469">
        <f t="shared" si="1"/>
        <v>44.766759506438653</v>
      </c>
    </row>
    <row r="9" spans="1:11" s="15" customFormat="1" ht="14.25" x14ac:dyDescent="0.2">
      <c r="A9" s="516">
        <v>4</v>
      </c>
      <c r="B9" s="517" t="s">
        <v>16</v>
      </c>
      <c r="C9" s="469">
        <f>CB!C47</f>
        <v>111</v>
      </c>
      <c r="D9" s="469">
        <f>CB!D47</f>
        <v>110</v>
      </c>
      <c r="E9" s="469">
        <f>CB!E47</f>
        <v>351</v>
      </c>
      <c r="F9" s="469">
        <f>CB!F47</f>
        <v>572</v>
      </c>
      <c r="G9" s="491">
        <f>(CB!G47)/100</f>
        <v>158104.72510000001</v>
      </c>
      <c r="H9" s="491">
        <f>(CB!H47)/100</f>
        <v>123383.05890000005</v>
      </c>
      <c r="I9" s="469">
        <f>CB!I47</f>
        <v>28148778.400000006</v>
      </c>
      <c r="J9" s="469">
        <f t="shared" si="0"/>
        <v>49211.151048951062</v>
      </c>
      <c r="K9" s="469">
        <f t="shared" si="1"/>
        <v>78.038818145353488</v>
      </c>
    </row>
    <row r="10" spans="1:11" s="15" customFormat="1" ht="14.25" x14ac:dyDescent="0.2">
      <c r="A10" s="516">
        <v>5</v>
      </c>
      <c r="B10" s="517" t="s">
        <v>17</v>
      </c>
      <c r="C10" s="469">
        <f>CBI!C47</f>
        <v>231</v>
      </c>
      <c r="D10" s="469">
        <f>CBI!D47</f>
        <v>152</v>
      </c>
      <c r="E10" s="469">
        <f>CBI!E47</f>
        <v>213</v>
      </c>
      <c r="F10" s="469">
        <f>CBI!F47</f>
        <v>596</v>
      </c>
      <c r="G10" s="491">
        <f>(CBI!G47)/100</f>
        <v>55572.178699999989</v>
      </c>
      <c r="H10" s="491">
        <f>(CBI!H47)/100</f>
        <v>65443.366199999989</v>
      </c>
      <c r="I10" s="469">
        <f>CBI!I47</f>
        <v>12101554.490000002</v>
      </c>
      <c r="J10" s="469">
        <f t="shared" si="0"/>
        <v>20304.621627516783</v>
      </c>
      <c r="K10" s="469">
        <f t="shared" si="1"/>
        <v>117.76282256862463</v>
      </c>
    </row>
    <row r="11" spans="1:11" s="15" customFormat="1" ht="14.25" x14ac:dyDescent="0.2">
      <c r="A11" s="516">
        <v>6</v>
      </c>
      <c r="B11" s="517" t="s">
        <v>18</v>
      </c>
      <c r="C11" s="469">
        <f>IB!C47</f>
        <v>40</v>
      </c>
      <c r="D11" s="469">
        <f>IB!D47</f>
        <v>29</v>
      </c>
      <c r="E11" s="469">
        <f>IB!E47</f>
        <v>192</v>
      </c>
      <c r="F11" s="469">
        <f>IB!F47</f>
        <v>261</v>
      </c>
      <c r="G11" s="491">
        <f>(IB!G47)/100</f>
        <v>66711.7978</v>
      </c>
      <c r="H11" s="491">
        <f>(IB!H47)/100</f>
        <v>60543.783099999993</v>
      </c>
      <c r="I11" s="469">
        <f>IB!I47</f>
        <v>12725558.09</v>
      </c>
      <c r="J11" s="469">
        <f t="shared" si="0"/>
        <v>48756.927547892723</v>
      </c>
      <c r="K11" s="469">
        <f t="shared" si="1"/>
        <v>90.754237026422928</v>
      </c>
    </row>
    <row r="12" spans="1:11" s="15" customFormat="1" ht="14.25" x14ac:dyDescent="0.2">
      <c r="A12" s="516">
        <v>7</v>
      </c>
      <c r="B12" s="517" t="s">
        <v>19</v>
      </c>
      <c r="C12" s="469">
        <f>IOB!C47</f>
        <v>14</v>
      </c>
      <c r="D12" s="469">
        <f>IOB!D47</f>
        <v>33</v>
      </c>
      <c r="E12" s="469">
        <f>IOB!E47</f>
        <v>116</v>
      </c>
      <c r="F12" s="469">
        <f>IOB!F47</f>
        <v>163</v>
      </c>
      <c r="G12" s="491">
        <f>(IOB!G47)/100</f>
        <v>22880.552599999999</v>
      </c>
      <c r="H12" s="491">
        <f>(IOB!H47)/100</f>
        <v>26610.5556</v>
      </c>
      <c r="I12" s="469">
        <f>IOB!I47</f>
        <v>4949110.8200000012</v>
      </c>
      <c r="J12" s="469">
        <f t="shared" si="0"/>
        <v>30362.643067484671</v>
      </c>
      <c r="K12" s="469">
        <f t="shared" si="1"/>
        <v>116.30206693521905</v>
      </c>
    </row>
    <row r="13" spans="1:11" s="15" customFormat="1" ht="14.25" x14ac:dyDescent="0.2">
      <c r="A13" s="516">
        <v>8</v>
      </c>
      <c r="B13" s="517" t="s">
        <v>20</v>
      </c>
      <c r="C13" s="469">
        <f>PSB!C47</f>
        <v>0</v>
      </c>
      <c r="D13" s="469">
        <f>PSB!D47</f>
        <v>4</v>
      </c>
      <c r="E13" s="469">
        <f>PSB!E47</f>
        <v>31</v>
      </c>
      <c r="F13" s="469">
        <f>PSB!F47</f>
        <v>35</v>
      </c>
      <c r="G13" s="491">
        <f>(PSB!G47)/100</f>
        <v>13742.770200000001</v>
      </c>
      <c r="H13" s="491">
        <f>(PSB!H47)/100</f>
        <v>10118.7518</v>
      </c>
      <c r="I13" s="469">
        <f>PSB!I47</f>
        <v>2386152.2000000002</v>
      </c>
      <c r="J13" s="469">
        <f t="shared" si="0"/>
        <v>68175.777142857143</v>
      </c>
      <c r="K13" s="469">
        <f t="shared" si="1"/>
        <v>73.62963691265098</v>
      </c>
    </row>
    <row r="14" spans="1:11" s="15" customFormat="1" ht="14.25" x14ac:dyDescent="0.2">
      <c r="A14" s="516">
        <v>9</v>
      </c>
      <c r="B14" s="517" t="s">
        <v>21</v>
      </c>
      <c r="C14" s="469">
        <f>PNB!C47</f>
        <v>27</v>
      </c>
      <c r="D14" s="469">
        <f>PNB!D47</f>
        <v>58</v>
      </c>
      <c r="E14" s="469">
        <f>PNB!E47</f>
        <v>301</v>
      </c>
      <c r="F14" s="469">
        <f>PNB!F47</f>
        <v>386</v>
      </c>
      <c r="G14" s="491">
        <f>(PNB!G47)/100</f>
        <v>81675.51029999998</v>
      </c>
      <c r="H14" s="491">
        <f>(PNB!H47)/100</f>
        <v>178727.35750000007</v>
      </c>
      <c r="I14" s="469">
        <f>PNB!I47</f>
        <v>26040286.77999999</v>
      </c>
      <c r="J14" s="469">
        <f t="shared" si="0"/>
        <v>67461.882849740912</v>
      </c>
      <c r="K14" s="469">
        <f t="shared" si="1"/>
        <v>218.82612896267401</v>
      </c>
    </row>
    <row r="15" spans="1:11" s="15" customFormat="1" ht="14.25" x14ac:dyDescent="0.2">
      <c r="A15" s="516">
        <v>10</v>
      </c>
      <c r="B15" s="517" t="s">
        <v>22</v>
      </c>
      <c r="C15" s="469">
        <f>SBI!C47</f>
        <v>456</v>
      </c>
      <c r="D15" s="469">
        <f>SBI!D47</f>
        <v>488</v>
      </c>
      <c r="E15" s="469">
        <f>SBI!E47</f>
        <v>766</v>
      </c>
      <c r="F15" s="469">
        <f>SBI!F47</f>
        <v>1710</v>
      </c>
      <c r="G15" s="491">
        <f>(SBI!G47)/100</f>
        <v>579207.65379999997</v>
      </c>
      <c r="H15" s="491">
        <f>(SBI!H47)/100</f>
        <v>467486.50649999996</v>
      </c>
      <c r="I15" s="469">
        <f>SBI!I47</f>
        <v>104669416.03</v>
      </c>
      <c r="J15" s="469">
        <f t="shared" si="0"/>
        <v>61210.184812865496</v>
      </c>
      <c r="K15" s="469">
        <f t="shared" si="1"/>
        <v>80.711382771440853</v>
      </c>
    </row>
    <row r="16" spans="1:11" s="15" customFormat="1" ht="14.25" x14ac:dyDescent="0.2">
      <c r="A16" s="516">
        <v>11</v>
      </c>
      <c r="B16" s="517" t="s">
        <v>23</v>
      </c>
      <c r="C16" s="469">
        <f>UCO!C47</f>
        <v>34</v>
      </c>
      <c r="D16" s="469">
        <f>UCO!D47</f>
        <v>31</v>
      </c>
      <c r="E16" s="469">
        <f>UCO!E47</f>
        <v>106</v>
      </c>
      <c r="F16" s="469">
        <f>UCO!F47</f>
        <v>171</v>
      </c>
      <c r="G16" s="491">
        <f>(UCO!G47)/100</f>
        <v>19876.341</v>
      </c>
      <c r="H16" s="491">
        <f>(UCO!H47)/100</f>
        <v>29681.091799999998</v>
      </c>
      <c r="I16" s="469">
        <f>UCO!I47</f>
        <v>4955743.2800000012</v>
      </c>
      <c r="J16" s="469">
        <f t="shared" si="0"/>
        <v>28980.954853801177</v>
      </c>
      <c r="K16" s="469">
        <f t="shared" si="1"/>
        <v>149.32875120224591</v>
      </c>
    </row>
    <row r="17" spans="1:11" s="15" customFormat="1" ht="14.25" x14ac:dyDescent="0.2">
      <c r="A17" s="516">
        <v>12</v>
      </c>
      <c r="B17" s="517" t="s">
        <v>24</v>
      </c>
      <c r="C17" s="469">
        <f>UBI!C47</f>
        <v>142</v>
      </c>
      <c r="D17" s="469">
        <f>UBI!D47</f>
        <v>153</v>
      </c>
      <c r="E17" s="469">
        <f>UBI!E47</f>
        <v>425</v>
      </c>
      <c r="F17" s="469">
        <f>UBI!F47</f>
        <v>720</v>
      </c>
      <c r="G17" s="491">
        <f>(UBI!G47)/100</f>
        <v>220719.33770000003</v>
      </c>
      <c r="H17" s="491">
        <f>(UBI!H47)/100</f>
        <v>195587.12309999994</v>
      </c>
      <c r="I17" s="469">
        <f>UBI!I47</f>
        <v>41630646.080000013</v>
      </c>
      <c r="J17" s="469">
        <f t="shared" si="0"/>
        <v>57820.341777777794</v>
      </c>
      <c r="K17" s="469">
        <f t="shared" si="1"/>
        <v>88.613496732144242</v>
      </c>
    </row>
    <row r="18" spans="1:11" s="16" customFormat="1" ht="16.5" x14ac:dyDescent="0.25">
      <c r="A18" s="522" t="s">
        <v>25</v>
      </c>
      <c r="B18" s="523"/>
      <c r="C18" s="470">
        <f t="shared" ref="C18:I18" si="2">SUM(C6:C17)</f>
        <v>2072</v>
      </c>
      <c r="D18" s="470">
        <f t="shared" si="2"/>
        <v>1731</v>
      </c>
      <c r="E18" s="470">
        <f t="shared" si="2"/>
        <v>3628</v>
      </c>
      <c r="F18" s="470">
        <f t="shared" si="2"/>
        <v>7431</v>
      </c>
      <c r="G18" s="470">
        <f t="shared" si="2"/>
        <v>1713723.9112</v>
      </c>
      <c r="H18" s="470">
        <f t="shared" si="2"/>
        <v>1552613.4053</v>
      </c>
      <c r="I18" s="470">
        <f t="shared" si="2"/>
        <v>326633731.64999998</v>
      </c>
      <c r="J18" s="470">
        <f t="shared" si="0"/>
        <v>43955.555329027047</v>
      </c>
      <c r="K18" s="470">
        <f t="shared" si="1"/>
        <v>90.598806211019976</v>
      </c>
    </row>
    <row r="19" spans="1:11" s="15" customFormat="1" ht="14.25" x14ac:dyDescent="0.2">
      <c r="A19" s="516">
        <v>13</v>
      </c>
      <c r="B19" s="517" t="s">
        <v>26</v>
      </c>
      <c r="C19" s="469">
        <f>AXIS!C47</f>
        <v>18</v>
      </c>
      <c r="D19" s="469">
        <f>AXIS!D47</f>
        <v>126</v>
      </c>
      <c r="E19" s="469">
        <f>AXIS!E47</f>
        <v>372</v>
      </c>
      <c r="F19" s="469">
        <f>AXIS!F47</f>
        <v>516</v>
      </c>
      <c r="G19" s="491">
        <f>(AXIS!G47)/100</f>
        <v>181232.9688</v>
      </c>
      <c r="H19" s="491">
        <f>(AXIS!H47)/100</f>
        <v>178515.61950000003</v>
      </c>
      <c r="I19" s="469">
        <f>AXIS!I47</f>
        <v>35974858.830000006</v>
      </c>
      <c r="J19" s="469">
        <f t="shared" si="0"/>
        <v>69718.718662790707</v>
      </c>
      <c r="K19" s="469">
        <f t="shared" si="1"/>
        <v>98.500631911515669</v>
      </c>
    </row>
    <row r="20" spans="1:11" s="15" customFormat="1" ht="14.25" x14ac:dyDescent="0.2">
      <c r="A20" s="516">
        <v>14</v>
      </c>
      <c r="B20" s="517" t="s">
        <v>27</v>
      </c>
      <c r="C20" s="469">
        <f>BANDHAN!C47</f>
        <v>15</v>
      </c>
      <c r="D20" s="469">
        <f>BANDHAN!D47</f>
        <v>158</v>
      </c>
      <c r="E20" s="469">
        <f>BANDHAN!E47</f>
        <v>152</v>
      </c>
      <c r="F20" s="469">
        <f>BANDHAN!F47</f>
        <v>325</v>
      </c>
      <c r="G20" s="491">
        <f>(BANDHAN!G47)/100</f>
        <v>6823.6541000000007</v>
      </c>
      <c r="H20" s="491">
        <f>(BANDHAN!H47)/100</f>
        <v>10077.9288</v>
      </c>
      <c r="I20" s="469">
        <f>BANDHAN!I47</f>
        <v>1690158.2899999998</v>
      </c>
      <c r="J20" s="469">
        <f t="shared" si="0"/>
        <v>5200.4870461538458</v>
      </c>
      <c r="K20" s="469">
        <f t="shared" si="1"/>
        <v>147.69108533798627</v>
      </c>
    </row>
    <row r="21" spans="1:11" s="15" customFormat="1" ht="14.25" x14ac:dyDescent="0.2">
      <c r="A21" s="516">
        <v>15</v>
      </c>
      <c r="B21" s="517" t="s">
        <v>28</v>
      </c>
      <c r="C21" s="469">
        <f>'CSB(CATHOLIC)'!C47</f>
        <v>13</v>
      </c>
      <c r="D21" s="469">
        <f>'CSB(CATHOLIC)'!D47</f>
        <v>10</v>
      </c>
      <c r="E21" s="469">
        <f>'CSB(CATHOLIC)'!E47</f>
        <v>37</v>
      </c>
      <c r="F21" s="469">
        <f>'CSB(CATHOLIC)'!F47</f>
        <v>60</v>
      </c>
      <c r="G21" s="491">
        <f>('CSB(CATHOLIC)'!G47)/100</f>
        <v>2036.0044</v>
      </c>
      <c r="H21" s="491">
        <f>('CSB(CATHOLIC)'!H47)/100</f>
        <v>3773.2961999999998</v>
      </c>
      <c r="I21" s="469">
        <f>'CSB(CATHOLIC)'!I47</f>
        <v>580930.05999999994</v>
      </c>
      <c r="J21" s="469">
        <f t="shared" si="0"/>
        <v>9682.1676666666663</v>
      </c>
      <c r="K21" s="469">
        <f t="shared" si="1"/>
        <v>185.32848946691863</v>
      </c>
    </row>
    <row r="22" spans="1:11" s="15" customFormat="1" ht="14.25" x14ac:dyDescent="0.2">
      <c r="A22" s="516">
        <v>16</v>
      </c>
      <c r="B22" s="517" t="s">
        <v>29</v>
      </c>
      <c r="C22" s="469">
        <f>DCB!C47</f>
        <v>7</v>
      </c>
      <c r="D22" s="469">
        <f>DCB!D47</f>
        <v>4</v>
      </c>
      <c r="E22" s="469">
        <f>DCB!E47</f>
        <v>52</v>
      </c>
      <c r="F22" s="469">
        <f>DCB!F47</f>
        <v>63</v>
      </c>
      <c r="G22" s="491">
        <f>(DCB!G47)/100</f>
        <v>12794.024599999999</v>
      </c>
      <c r="H22" s="491">
        <f>(DCB!H47)/100</f>
        <v>6494.3079999999991</v>
      </c>
      <c r="I22" s="469">
        <f>DCB!I47</f>
        <v>1928833.26</v>
      </c>
      <c r="J22" s="469">
        <f t="shared" si="0"/>
        <v>30616.400952380951</v>
      </c>
      <c r="K22" s="469">
        <f t="shared" si="1"/>
        <v>50.760477668614143</v>
      </c>
    </row>
    <row r="23" spans="1:11" s="15" customFormat="1" ht="14.25" x14ac:dyDescent="0.2">
      <c r="A23" s="516">
        <v>17</v>
      </c>
      <c r="B23" s="517" t="s">
        <v>30</v>
      </c>
      <c r="C23" s="469">
        <f>DHANLAXMI!C47</f>
        <v>0</v>
      </c>
      <c r="D23" s="469">
        <f>DHANLAXMI!D47</f>
        <v>0</v>
      </c>
      <c r="E23" s="469">
        <f>DHANLAXMI!E47</f>
        <v>19</v>
      </c>
      <c r="F23" s="469">
        <f>DHANLAXMI!F47</f>
        <v>19</v>
      </c>
      <c r="G23" s="491">
        <f>(DHANLAXMI!G47)/100</f>
        <v>428.56759999999997</v>
      </c>
      <c r="H23" s="491">
        <f>(DHANLAXMI!H47)/100</f>
        <v>1204.5174999999999</v>
      </c>
      <c r="I23" s="469">
        <f>DHANLAXMI!I47</f>
        <v>163308.51</v>
      </c>
      <c r="J23" s="469">
        <f t="shared" si="0"/>
        <v>8595.1847368421058</v>
      </c>
      <c r="K23" s="469">
        <f t="shared" si="1"/>
        <v>281.05659410557399</v>
      </c>
    </row>
    <row r="24" spans="1:11" s="15" customFormat="1" ht="14.25" x14ac:dyDescent="0.2">
      <c r="A24" s="516">
        <v>18</v>
      </c>
      <c r="B24" s="517" t="s">
        <v>31</v>
      </c>
      <c r="C24" s="469">
        <f>FEDERAL!C47</f>
        <v>20</v>
      </c>
      <c r="D24" s="469">
        <f>FEDERAL!D47</f>
        <v>21</v>
      </c>
      <c r="E24" s="469">
        <f>FEDERAL!E47</f>
        <v>62</v>
      </c>
      <c r="F24" s="469">
        <f>FEDERAL!F47</f>
        <v>103</v>
      </c>
      <c r="G24" s="491">
        <f>(FEDERAL!G47)/100</f>
        <v>13075.764999999999</v>
      </c>
      <c r="H24" s="491">
        <f>(FEDERAL!H47)/100</f>
        <v>30607.3946</v>
      </c>
      <c r="I24" s="469">
        <f>FEDERAL!I47</f>
        <v>4368315.96</v>
      </c>
      <c r="J24" s="469">
        <f t="shared" si="0"/>
        <v>42410.834563106793</v>
      </c>
      <c r="K24" s="469">
        <f t="shared" si="1"/>
        <v>234.07727654940265</v>
      </c>
    </row>
    <row r="25" spans="1:11" s="15" customFormat="1" ht="14.25" x14ac:dyDescent="0.2">
      <c r="A25" s="516">
        <v>19</v>
      </c>
      <c r="B25" s="517" t="s">
        <v>32</v>
      </c>
      <c r="C25" s="469">
        <f>HDFC!C47</f>
        <v>80</v>
      </c>
      <c r="D25" s="469">
        <f>HDFC!D47</f>
        <v>223</v>
      </c>
      <c r="E25" s="469">
        <f>HDFC!E47</f>
        <v>406</v>
      </c>
      <c r="F25" s="469">
        <f>HDFC!F47</f>
        <v>709</v>
      </c>
      <c r="G25" s="491">
        <f>(HDFC!G47)/100</f>
        <v>435604.46380000009</v>
      </c>
      <c r="H25" s="491">
        <f>(HDFC!H47)/100</f>
        <v>328508.83029999991</v>
      </c>
      <c r="I25" s="469">
        <f>HDFC!I47</f>
        <v>76411329.410000011</v>
      </c>
      <c r="J25" s="469">
        <f t="shared" si="0"/>
        <v>107773.38421720735</v>
      </c>
      <c r="K25" s="469">
        <f t="shared" si="1"/>
        <v>75.414477490485226</v>
      </c>
    </row>
    <row r="26" spans="1:11" s="15" customFormat="1" ht="14.25" x14ac:dyDescent="0.2">
      <c r="A26" s="516">
        <v>20</v>
      </c>
      <c r="B26" s="517" t="s">
        <v>33</v>
      </c>
      <c r="C26" s="469">
        <f>ICICI!C47</f>
        <v>157</v>
      </c>
      <c r="D26" s="469">
        <f>ICICI!D47</f>
        <v>179</v>
      </c>
      <c r="E26" s="469">
        <f>ICICI!E47</f>
        <v>391</v>
      </c>
      <c r="F26" s="469">
        <f>ICICI!F47</f>
        <v>727</v>
      </c>
      <c r="G26" s="491">
        <f>(ICICI!G47)/100</f>
        <v>267875.67729999992</v>
      </c>
      <c r="H26" s="491">
        <f>(ICICI!H47)/100</f>
        <v>202076.5232</v>
      </c>
      <c r="I26" s="469">
        <f>ICICI!I47</f>
        <v>46995220.050000012</v>
      </c>
      <c r="J26" s="469">
        <f t="shared" si="0"/>
        <v>64642.668569463567</v>
      </c>
      <c r="K26" s="469">
        <f t="shared" si="1"/>
        <v>75.436682134335769</v>
      </c>
    </row>
    <row r="27" spans="1:11" s="15" customFormat="1" ht="14.25" x14ac:dyDescent="0.2">
      <c r="A27" s="516">
        <v>21</v>
      </c>
      <c r="B27" s="517" t="s">
        <v>34</v>
      </c>
      <c r="C27" s="469">
        <f>IDBI!C47</f>
        <v>132</v>
      </c>
      <c r="D27" s="469">
        <f>IDBI!D47</f>
        <v>117</v>
      </c>
      <c r="E27" s="469">
        <f>IDBI!E47</f>
        <v>184</v>
      </c>
      <c r="F27" s="469">
        <f>IDBI!F47</f>
        <v>433</v>
      </c>
      <c r="G27" s="491">
        <f>(IDBI!G47)/100</f>
        <v>70434.872799999997</v>
      </c>
      <c r="H27" s="491">
        <f>(IDBI!H47)/100</f>
        <v>62993.790099999991</v>
      </c>
      <c r="I27" s="469">
        <f>IDBI!I47</f>
        <v>13342866.290000001</v>
      </c>
      <c r="J27" s="469">
        <f t="shared" si="0"/>
        <v>30814.933695150117</v>
      </c>
      <c r="K27" s="469">
        <f t="shared" si="1"/>
        <v>89.43551339813024</v>
      </c>
    </row>
    <row r="28" spans="1:11" s="15" customFormat="1" ht="14.25" x14ac:dyDescent="0.2">
      <c r="A28" s="516">
        <v>22</v>
      </c>
      <c r="B28" s="517" t="s">
        <v>35</v>
      </c>
      <c r="C28" s="469">
        <f>IDFC!C47</f>
        <v>0</v>
      </c>
      <c r="D28" s="469">
        <f>IDFC!D47</f>
        <v>15</v>
      </c>
      <c r="E28" s="469">
        <f>IDFC!E47</f>
        <v>91</v>
      </c>
      <c r="F28" s="469">
        <f>IDFC!F47</f>
        <v>106</v>
      </c>
      <c r="G28" s="491">
        <f>(IDFC!G47)/100</f>
        <v>24652.678500000005</v>
      </c>
      <c r="H28" s="491">
        <f>(IDFC!H47)/100</f>
        <v>43688.460899999998</v>
      </c>
      <c r="I28" s="469">
        <f>IDFC!I47</f>
        <v>6834113.9399999995</v>
      </c>
      <c r="J28" s="469">
        <f t="shared" si="0"/>
        <v>64472.77301886792</v>
      </c>
      <c r="K28" s="469">
        <f t="shared" si="1"/>
        <v>177.21587899667776</v>
      </c>
    </row>
    <row r="29" spans="1:11" s="15" customFormat="1" ht="14.25" x14ac:dyDescent="0.2">
      <c r="A29" s="516">
        <v>23</v>
      </c>
      <c r="B29" s="517" t="s">
        <v>36</v>
      </c>
      <c r="C29" s="469">
        <f>INDUSIND!C47</f>
        <v>38</v>
      </c>
      <c r="D29" s="469">
        <f>INDUSIND!D47</f>
        <v>34</v>
      </c>
      <c r="E29" s="469">
        <f>INDUSIND!E47</f>
        <v>175</v>
      </c>
      <c r="F29" s="469">
        <f>INDUSIND!F47</f>
        <v>247</v>
      </c>
      <c r="G29" s="491">
        <f>(INDUSIND!G47)/100</f>
        <v>79341.12519999998</v>
      </c>
      <c r="H29" s="491">
        <f>(INDUSIND!H47)/100</f>
        <v>44832.337899999999</v>
      </c>
      <c r="I29" s="469">
        <f>INDUSIND!I47</f>
        <v>12417346.310000001</v>
      </c>
      <c r="J29" s="469">
        <f t="shared" si="0"/>
        <v>50272.657125506077</v>
      </c>
      <c r="K29" s="469">
        <f t="shared" si="1"/>
        <v>56.505800474833713</v>
      </c>
    </row>
    <row r="30" spans="1:11" s="15" customFormat="1" ht="14.25" x14ac:dyDescent="0.2">
      <c r="A30" s="516">
        <v>24</v>
      </c>
      <c r="B30" s="517" t="s">
        <v>37</v>
      </c>
      <c r="C30" s="469">
        <f>KB!C47</f>
        <v>1</v>
      </c>
      <c r="D30" s="469">
        <f>KB!D47</f>
        <v>4</v>
      </c>
      <c r="E30" s="469">
        <f>KB!E47</f>
        <v>47</v>
      </c>
      <c r="F30" s="469">
        <f>KB!F47</f>
        <v>52</v>
      </c>
      <c r="G30" s="491">
        <f>(KB!G47)/100</f>
        <v>7000.7619999999997</v>
      </c>
      <c r="H30" s="491">
        <f>(KB!H47)/100</f>
        <v>9570.6766000000007</v>
      </c>
      <c r="I30" s="469">
        <f>KB!I47</f>
        <v>1657143.8599999996</v>
      </c>
      <c r="J30" s="469">
        <f t="shared" si="0"/>
        <v>31868.151153846145</v>
      </c>
      <c r="K30" s="469">
        <f t="shared" si="1"/>
        <v>136.70906966984452</v>
      </c>
    </row>
    <row r="31" spans="1:11" s="15" customFormat="1" ht="14.25" x14ac:dyDescent="0.2">
      <c r="A31" s="516">
        <v>25</v>
      </c>
      <c r="B31" s="517" t="s">
        <v>38</v>
      </c>
      <c r="C31" s="469">
        <f>KARUR!C47</f>
        <v>0</v>
      </c>
      <c r="D31" s="469">
        <f>KARUR!D47</f>
        <v>0</v>
      </c>
      <c r="E31" s="469">
        <f>KARUR!E47</f>
        <v>25</v>
      </c>
      <c r="F31" s="469">
        <f>KARUR!F47</f>
        <v>25</v>
      </c>
      <c r="G31" s="491">
        <f>(KARUR!G47)/100</f>
        <v>3223.8309999999997</v>
      </c>
      <c r="H31" s="491">
        <f>(KARUR!H47)/100</f>
        <v>3706.3872000000001</v>
      </c>
      <c r="I31" s="469">
        <f>KARUR!I47</f>
        <v>693021.82</v>
      </c>
      <c r="J31" s="469">
        <f t="shared" si="0"/>
        <v>27720.872799999997</v>
      </c>
      <c r="K31" s="469">
        <f t="shared" si="1"/>
        <v>114.96840870380613</v>
      </c>
    </row>
    <row r="32" spans="1:11" s="15" customFormat="1" ht="14.25" x14ac:dyDescent="0.2">
      <c r="A32" s="516">
        <v>26</v>
      </c>
      <c r="B32" s="517" t="s">
        <v>39</v>
      </c>
      <c r="C32" s="469">
        <f>KOTAK!C47</f>
        <v>79</v>
      </c>
      <c r="D32" s="469">
        <f>KOTAK!D47</f>
        <v>33</v>
      </c>
      <c r="E32" s="469">
        <f>KOTAK!E47</f>
        <v>234</v>
      </c>
      <c r="F32" s="469">
        <f>KOTAK!F47</f>
        <v>346</v>
      </c>
      <c r="G32" s="491">
        <f>(KOTAK!G47)/100</f>
        <v>99474.912400000016</v>
      </c>
      <c r="H32" s="491">
        <f>(KOTAK!H47)/100</f>
        <v>88565.647299999968</v>
      </c>
      <c r="I32" s="469">
        <f>KOTAK!I47</f>
        <v>18804055.970000003</v>
      </c>
      <c r="J32" s="469">
        <f t="shared" si="0"/>
        <v>54346.982572254339</v>
      </c>
      <c r="K32" s="469">
        <f t="shared" si="1"/>
        <v>89.033149327005546</v>
      </c>
    </row>
    <row r="33" spans="1:11" s="15" customFormat="1" ht="14.25" x14ac:dyDescent="0.2">
      <c r="A33" s="516">
        <v>27</v>
      </c>
      <c r="B33" s="517" t="s">
        <v>40</v>
      </c>
      <c r="C33" s="469">
        <f>RBL!C47</f>
        <v>24</v>
      </c>
      <c r="D33" s="469">
        <f>RBL!D47</f>
        <v>21</v>
      </c>
      <c r="E33" s="469">
        <f>RBL!E47</f>
        <v>93</v>
      </c>
      <c r="F33" s="469">
        <f>RBL!F47</f>
        <v>138</v>
      </c>
      <c r="G33" s="491">
        <f>(RBL!G47)/100</f>
        <v>23112.049699999996</v>
      </c>
      <c r="H33" s="491">
        <f>(RBL!H47)/100</f>
        <v>36025.345500000003</v>
      </c>
      <c r="I33" s="469">
        <f>RBL!I47</f>
        <v>5913739.5200000005</v>
      </c>
      <c r="J33" s="469">
        <f t="shared" si="0"/>
        <v>42853.184927536233</v>
      </c>
      <c r="K33" s="469">
        <f t="shared" si="1"/>
        <v>155.87256849832755</v>
      </c>
    </row>
    <row r="34" spans="1:11" s="15" customFormat="1" ht="14.25" x14ac:dyDescent="0.2">
      <c r="A34" s="516">
        <v>28</v>
      </c>
      <c r="B34" s="517" t="s">
        <v>41</v>
      </c>
      <c r="C34" s="469">
        <f>YES!C47</f>
        <v>30</v>
      </c>
      <c r="D34" s="469">
        <f>YES!D47</f>
        <v>41</v>
      </c>
      <c r="E34" s="469">
        <f>YES!E47</f>
        <v>112</v>
      </c>
      <c r="F34" s="469">
        <f>YES!F47</f>
        <v>183</v>
      </c>
      <c r="G34" s="491">
        <f>(YES!G47)/100</f>
        <v>40816.012899999994</v>
      </c>
      <c r="H34" s="491">
        <f>(YES!H47)/100</f>
        <v>34790.1613</v>
      </c>
      <c r="I34" s="469">
        <f>YES!I47</f>
        <v>7560617.4199999999</v>
      </c>
      <c r="J34" s="469">
        <f t="shared" si="0"/>
        <v>41314.849289617487</v>
      </c>
      <c r="K34" s="469">
        <f t="shared" si="1"/>
        <v>85.236550138389447</v>
      </c>
    </row>
    <row r="35" spans="1:11" s="16" customFormat="1" ht="16.5" x14ac:dyDescent="0.25">
      <c r="A35" s="522" t="s">
        <v>42</v>
      </c>
      <c r="B35" s="523"/>
      <c r="C35" s="470">
        <f t="shared" ref="C35:I35" si="3">SUM(C19:C34)</f>
        <v>614</v>
      </c>
      <c r="D35" s="470">
        <f t="shared" si="3"/>
        <v>986</v>
      </c>
      <c r="E35" s="470">
        <f t="shared" si="3"/>
        <v>2452</v>
      </c>
      <c r="F35" s="470">
        <f t="shared" si="3"/>
        <v>4052</v>
      </c>
      <c r="G35" s="470">
        <f t="shared" si="3"/>
        <v>1267927.3701000002</v>
      </c>
      <c r="H35" s="470">
        <f t="shared" si="3"/>
        <v>1085431.2248999998</v>
      </c>
      <c r="I35" s="470">
        <f t="shared" si="3"/>
        <v>235335859.50000003</v>
      </c>
      <c r="J35" s="470">
        <f t="shared" si="0"/>
        <v>58078.938672260621</v>
      </c>
      <c r="K35" s="470">
        <f t="shared" si="1"/>
        <v>85.606735093540337</v>
      </c>
    </row>
    <row r="36" spans="1:11" s="15" customFormat="1" ht="14.25" x14ac:dyDescent="0.2">
      <c r="A36" s="516">
        <v>29</v>
      </c>
      <c r="B36" s="517" t="s">
        <v>43</v>
      </c>
      <c r="C36" s="469">
        <f>AU!C47</f>
        <v>2</v>
      </c>
      <c r="D36" s="469">
        <f>AU!D47</f>
        <v>30</v>
      </c>
      <c r="E36" s="469">
        <f>AU!E47</f>
        <v>58</v>
      </c>
      <c r="F36" s="469">
        <f>AU!F47</f>
        <v>90</v>
      </c>
      <c r="G36" s="491">
        <f>(AU!G47)/100</f>
        <v>11141.123899999999</v>
      </c>
      <c r="H36" s="491">
        <f>(AU!H47)/100</f>
        <v>6204.7130000000016</v>
      </c>
      <c r="I36" s="469">
        <f>AU!I47</f>
        <v>1734583.6900000002</v>
      </c>
      <c r="J36" s="469">
        <f t="shared" si="0"/>
        <v>19273.152111111114</v>
      </c>
      <c r="K36" s="469">
        <f t="shared" si="1"/>
        <v>55.691984540267093</v>
      </c>
    </row>
    <row r="37" spans="1:11" s="15" customFormat="1" ht="14.25" x14ac:dyDescent="0.2">
      <c r="A37" s="516">
        <v>30</v>
      </c>
      <c r="B37" s="517" t="s">
        <v>44</v>
      </c>
      <c r="C37" s="469">
        <f>Equitas!C47</f>
        <v>12</v>
      </c>
      <c r="D37" s="469">
        <f>Equitas!D47</f>
        <v>55</v>
      </c>
      <c r="E37" s="469">
        <f>Equitas!E47</f>
        <v>81</v>
      </c>
      <c r="F37" s="469">
        <f>Equitas!F47</f>
        <v>148</v>
      </c>
      <c r="G37" s="491">
        <f>(Equitas!G47)/100</f>
        <v>3059.0494999999996</v>
      </c>
      <c r="H37" s="491">
        <f>(Equitas!H47)/100</f>
        <v>2845.3633</v>
      </c>
      <c r="I37" s="469">
        <f>Equitas!I47</f>
        <v>590441.28</v>
      </c>
      <c r="J37" s="469">
        <f t="shared" si="0"/>
        <v>3989.4681081081085</v>
      </c>
      <c r="K37" s="469">
        <f t="shared" si="1"/>
        <v>93.01462104487031</v>
      </c>
    </row>
    <row r="38" spans="1:11" s="15" customFormat="1" ht="14.25" x14ac:dyDescent="0.2">
      <c r="A38" s="516">
        <v>31</v>
      </c>
      <c r="B38" s="517" t="s">
        <v>45</v>
      </c>
      <c r="C38" s="469">
        <f>ESAF!C47</f>
        <v>4</v>
      </c>
      <c r="D38" s="469">
        <f>ESAF!D47</f>
        <v>20</v>
      </c>
      <c r="E38" s="469">
        <f>ESAF!E47</f>
        <v>29</v>
      </c>
      <c r="F38" s="469">
        <f>ESAF!F47</f>
        <v>53</v>
      </c>
      <c r="G38" s="491">
        <f>(ESAF!G47)/100</f>
        <v>442.55270000000002</v>
      </c>
      <c r="H38" s="491">
        <f>(ESAF!H47)/100</f>
        <v>1040.5168000000001</v>
      </c>
      <c r="I38" s="469">
        <f>ESAF!I47</f>
        <v>148306.94999999998</v>
      </c>
      <c r="J38" s="469">
        <f t="shared" ref="J38:J54" si="4">(I38/F38)</f>
        <v>2798.2443396226413</v>
      </c>
      <c r="K38" s="469">
        <f t="shared" ref="K38:K54" si="5">(H38/G38)*100</f>
        <v>235.11703803863361</v>
      </c>
    </row>
    <row r="39" spans="1:11" s="15" customFormat="1" ht="14.25" x14ac:dyDescent="0.2">
      <c r="A39" s="516">
        <v>32</v>
      </c>
      <c r="B39" s="517" t="s">
        <v>46</v>
      </c>
      <c r="C39" s="469">
        <f>Fincare!C47</f>
        <v>13</v>
      </c>
      <c r="D39" s="469">
        <f>Fincare!D47</f>
        <v>47</v>
      </c>
      <c r="E39" s="469">
        <f>Fincare!E47</f>
        <v>11</v>
      </c>
      <c r="F39" s="469">
        <f>Fincare!F47</f>
        <v>71</v>
      </c>
      <c r="G39" s="491">
        <f>(Fincare!G47)/100</f>
        <v>682.33019999999999</v>
      </c>
      <c r="H39" s="491">
        <f>(Fincare!H47)/100</f>
        <v>497.97929999999991</v>
      </c>
      <c r="I39" s="469">
        <f>Fincare!I47</f>
        <v>118030.95</v>
      </c>
      <c r="J39" s="469">
        <f t="shared" si="4"/>
        <v>1662.4077464788732</v>
      </c>
      <c r="K39" s="469">
        <f t="shared" si="5"/>
        <v>72.982157319139603</v>
      </c>
    </row>
    <row r="40" spans="1:11" s="15" customFormat="1" ht="14.25" x14ac:dyDescent="0.2">
      <c r="A40" s="516">
        <v>33</v>
      </c>
      <c r="B40" s="517" t="s">
        <v>47</v>
      </c>
      <c r="C40" s="469">
        <f>Jana!C47</f>
        <v>5</v>
      </c>
      <c r="D40" s="469">
        <f>Jana!D47</f>
        <v>1</v>
      </c>
      <c r="E40" s="469">
        <f>Jana!E47</f>
        <v>65</v>
      </c>
      <c r="F40" s="469">
        <f>Jana!F47</f>
        <v>71</v>
      </c>
      <c r="G40" s="491">
        <f>(Jana!G47)/100</f>
        <v>1591.5339999999999</v>
      </c>
      <c r="H40" s="491">
        <f>(Jana!H47)/100</f>
        <v>2165.2919999999999</v>
      </c>
      <c r="I40" s="469">
        <f>Jana!I47</f>
        <v>375682.6</v>
      </c>
      <c r="J40" s="469">
        <f t="shared" si="4"/>
        <v>5291.3042253521126</v>
      </c>
      <c r="K40" s="469">
        <f t="shared" si="5"/>
        <v>136.05062788479543</v>
      </c>
    </row>
    <row r="41" spans="1:11" s="15" customFormat="1" ht="14.25" x14ac:dyDescent="0.2">
      <c r="A41" s="516">
        <v>34</v>
      </c>
      <c r="B41" s="517" t="s">
        <v>48</v>
      </c>
      <c r="C41" s="469">
        <f>Suryoday!C47</f>
        <v>53</v>
      </c>
      <c r="D41" s="469">
        <f>Suryoday!D47</f>
        <v>24</v>
      </c>
      <c r="E41" s="469">
        <f>Suryoday!E47</f>
        <v>81</v>
      </c>
      <c r="F41" s="469">
        <f>Suryoday!F47</f>
        <v>158</v>
      </c>
      <c r="G41" s="491">
        <f>(Suryoday!G47)/100</f>
        <v>1342.9158000000004</v>
      </c>
      <c r="H41" s="491">
        <f>(Suryoday!H47)/100</f>
        <v>1702.2138</v>
      </c>
      <c r="I41" s="469">
        <f>Suryoday!I47</f>
        <v>304512.96000000002</v>
      </c>
      <c r="J41" s="469">
        <f t="shared" si="4"/>
        <v>1927.2972151898734</v>
      </c>
      <c r="K41" s="469">
        <f t="shared" si="5"/>
        <v>126.75506535852803</v>
      </c>
    </row>
    <row r="42" spans="1:11" s="15" customFormat="1" ht="14.25" x14ac:dyDescent="0.2">
      <c r="A42" s="516">
        <v>35</v>
      </c>
      <c r="B42" s="517" t="s">
        <v>49</v>
      </c>
      <c r="C42" s="469">
        <f>Ujjivan!C47</f>
        <v>0</v>
      </c>
      <c r="D42" s="469">
        <f>Ujjivan!D47</f>
        <v>1</v>
      </c>
      <c r="E42" s="469">
        <f>Ujjivan!E47</f>
        <v>40</v>
      </c>
      <c r="F42" s="469">
        <f>Ujjivan!F47</f>
        <v>41</v>
      </c>
      <c r="G42" s="491">
        <f>(Ujjivan!G47)/100</f>
        <v>2593.3429999999994</v>
      </c>
      <c r="H42" s="491">
        <f>(Ujjivan!H47)/100</f>
        <v>1744.2894000000001</v>
      </c>
      <c r="I42" s="469">
        <f>Ujjivan!I47</f>
        <v>433763.24</v>
      </c>
      <c r="J42" s="469">
        <f t="shared" si="4"/>
        <v>10579.591219512195</v>
      </c>
      <c r="K42" s="469">
        <f t="shared" si="5"/>
        <v>67.260265996437823</v>
      </c>
    </row>
    <row r="43" spans="1:11" s="15" customFormat="1" ht="14.25" x14ac:dyDescent="0.2">
      <c r="A43" s="516">
        <v>36</v>
      </c>
      <c r="B43" s="517" t="s">
        <v>50</v>
      </c>
      <c r="C43" s="469">
        <f>utkarsh!C47</f>
        <v>3</v>
      </c>
      <c r="D43" s="469">
        <f>utkarsh!D47</f>
        <v>24</v>
      </c>
      <c r="E43" s="469">
        <f>utkarsh!E47</f>
        <v>40</v>
      </c>
      <c r="F43" s="469">
        <f>utkarsh!F47</f>
        <v>67</v>
      </c>
      <c r="G43" s="491">
        <f>(utkarsh!G47)/100</f>
        <v>1362.8903000000003</v>
      </c>
      <c r="H43" s="491">
        <f>(utkarsh!H47)/100</f>
        <v>1000.8091999999998</v>
      </c>
      <c r="I43" s="469">
        <f>utkarsh!I47</f>
        <v>236369.95</v>
      </c>
      <c r="J43" s="469">
        <f t="shared" si="4"/>
        <v>3527.9097014925374</v>
      </c>
      <c r="K43" s="469">
        <f t="shared" si="5"/>
        <v>73.432850758421253</v>
      </c>
    </row>
    <row r="44" spans="1:11" s="16" customFormat="1" ht="16.5" x14ac:dyDescent="0.25">
      <c r="A44" s="522" t="s">
        <v>51</v>
      </c>
      <c r="B44" s="523"/>
      <c r="C44" s="470">
        <f t="shared" ref="C44:I44" si="6">SUM(C36:C43)</f>
        <v>92</v>
      </c>
      <c r="D44" s="470">
        <f t="shared" si="6"/>
        <v>202</v>
      </c>
      <c r="E44" s="470">
        <f t="shared" si="6"/>
        <v>405</v>
      </c>
      <c r="F44" s="470">
        <f t="shared" si="6"/>
        <v>699</v>
      </c>
      <c r="G44" s="470">
        <f t="shared" si="6"/>
        <v>22215.739399999999</v>
      </c>
      <c r="H44" s="470">
        <f t="shared" si="6"/>
        <v>17201.176799999997</v>
      </c>
      <c r="I44" s="470">
        <f t="shared" si="6"/>
        <v>3941691.620000001</v>
      </c>
      <c r="J44" s="470">
        <f t="shared" si="4"/>
        <v>5639.0438054363394</v>
      </c>
      <c r="K44" s="470">
        <f t="shared" si="5"/>
        <v>77.427883404141824</v>
      </c>
    </row>
    <row r="45" spans="1:11" s="15" customFormat="1" ht="14.25" x14ac:dyDescent="0.2">
      <c r="A45" s="516">
        <v>37</v>
      </c>
      <c r="B45" s="517" t="s">
        <v>52</v>
      </c>
      <c r="C45" s="469">
        <f>DBS!C47</f>
        <v>7</v>
      </c>
      <c r="D45" s="469">
        <f>DBS!D47</f>
        <v>1</v>
      </c>
      <c r="E45" s="469">
        <f>DBS!E47</f>
        <v>9</v>
      </c>
      <c r="F45" s="469">
        <f>DBS!F47</f>
        <v>17</v>
      </c>
      <c r="G45" s="491">
        <f>(DBS!G47)/100</f>
        <v>13273.847900000001</v>
      </c>
      <c r="H45" s="491">
        <f>(DBS!H47)/100</f>
        <v>19282.647499999999</v>
      </c>
      <c r="I45" s="469">
        <f>DBS!I47</f>
        <v>3255649.54</v>
      </c>
      <c r="J45" s="469">
        <f t="shared" si="4"/>
        <v>191508.79647058825</v>
      </c>
      <c r="K45" s="469">
        <f t="shared" si="5"/>
        <v>145.26795579750464</v>
      </c>
    </row>
    <row r="46" spans="1:11" s="16" customFormat="1" ht="16.5" x14ac:dyDescent="0.25">
      <c r="A46" s="524" t="s">
        <v>53</v>
      </c>
      <c r="B46" s="525"/>
      <c r="C46" s="470">
        <f t="shared" ref="C46:I46" si="7">SUM(C45:C45)</f>
        <v>7</v>
      </c>
      <c r="D46" s="470">
        <f t="shared" si="7"/>
        <v>1</v>
      </c>
      <c r="E46" s="470">
        <f t="shared" si="7"/>
        <v>9</v>
      </c>
      <c r="F46" s="470">
        <f t="shared" si="7"/>
        <v>17</v>
      </c>
      <c r="G46" s="470">
        <f t="shared" si="7"/>
        <v>13273.847900000001</v>
      </c>
      <c r="H46" s="470">
        <f t="shared" si="7"/>
        <v>19282.647499999999</v>
      </c>
      <c r="I46" s="470">
        <f t="shared" si="7"/>
        <v>3255649.54</v>
      </c>
      <c r="J46" s="470">
        <f t="shared" si="4"/>
        <v>191508.79647058825</v>
      </c>
      <c r="K46" s="470">
        <f t="shared" si="5"/>
        <v>145.26795579750464</v>
      </c>
    </row>
    <row r="47" spans="1:11" s="15" customFormat="1" ht="14.25" x14ac:dyDescent="0.2">
      <c r="A47" s="516">
        <v>38</v>
      </c>
      <c r="B47" s="517" t="s">
        <v>54</v>
      </c>
      <c r="C47" s="469">
        <f>APB!C47</f>
        <v>0</v>
      </c>
      <c r="D47" s="469">
        <f>APB!D47</f>
        <v>0</v>
      </c>
      <c r="E47" s="469">
        <f>APB!E47</f>
        <v>0</v>
      </c>
      <c r="F47" s="469">
        <f>APB!F47</f>
        <v>0</v>
      </c>
      <c r="G47" s="498">
        <f>(APB!G47)/100</f>
        <v>0</v>
      </c>
      <c r="H47" s="498">
        <f>(APB!H47)/100</f>
        <v>0</v>
      </c>
      <c r="I47" s="469">
        <f>APB!I47</f>
        <v>0</v>
      </c>
      <c r="J47" s="469" t="e">
        <f t="shared" si="4"/>
        <v>#DIV/0!</v>
      </c>
      <c r="K47" s="469" t="e">
        <f t="shared" si="5"/>
        <v>#DIV/0!</v>
      </c>
    </row>
    <row r="48" spans="1:11" s="15" customFormat="1" ht="14.25" x14ac:dyDescent="0.2">
      <c r="A48" s="516">
        <v>39</v>
      </c>
      <c r="B48" s="517" t="s">
        <v>55</v>
      </c>
      <c r="C48" s="469">
        <f>FINO!C47</f>
        <v>0</v>
      </c>
      <c r="D48" s="469">
        <f>FINO!D47</f>
        <v>0</v>
      </c>
      <c r="E48" s="469">
        <f>FINO!E47</f>
        <v>0</v>
      </c>
      <c r="F48" s="469">
        <f>FINO!F47</f>
        <v>0</v>
      </c>
      <c r="G48" s="498">
        <f>(FINO!G47)/100</f>
        <v>0</v>
      </c>
      <c r="H48" s="498">
        <f>(FINO!H47)/100</f>
        <v>0</v>
      </c>
      <c r="I48" s="469">
        <f>FINO!I47</f>
        <v>0</v>
      </c>
      <c r="J48" s="469" t="e">
        <f t="shared" si="4"/>
        <v>#DIV/0!</v>
      </c>
      <c r="K48" s="469" t="e">
        <f t="shared" si="5"/>
        <v>#DIV/0!</v>
      </c>
    </row>
    <row r="49" spans="1:11" s="15" customFormat="1" ht="14.25" x14ac:dyDescent="0.2">
      <c r="A49" s="516">
        <v>40</v>
      </c>
      <c r="B49" s="517" t="s">
        <v>56</v>
      </c>
      <c r="C49" s="469">
        <f>'Indian Post'!C47</f>
        <v>0</v>
      </c>
      <c r="D49" s="469">
        <f>'Indian Post'!D47</f>
        <v>12</v>
      </c>
      <c r="E49" s="469">
        <f>'Indian Post'!E47</f>
        <v>28</v>
      </c>
      <c r="F49" s="469">
        <f>'Indian Post'!F47</f>
        <v>40</v>
      </c>
      <c r="G49" s="491">
        <f>('Indian Post'!G47)/100</f>
        <v>405.96949999999998</v>
      </c>
      <c r="H49" s="491">
        <f>('Indian Post'!H47)/100</f>
        <v>0</v>
      </c>
      <c r="I49" s="469">
        <f>'Indian Post'!I47</f>
        <v>40596.949999999997</v>
      </c>
      <c r="J49" s="469">
        <f t="shared" si="4"/>
        <v>1014.9237499999999</v>
      </c>
      <c r="K49" s="469">
        <f t="shared" si="5"/>
        <v>0</v>
      </c>
    </row>
    <row r="50" spans="1:11" s="16" customFormat="1" ht="16.5" x14ac:dyDescent="0.25">
      <c r="A50" s="522" t="s">
        <v>57</v>
      </c>
      <c r="B50" s="523"/>
      <c r="C50" s="470">
        <f t="shared" ref="C50:I50" si="8">SUM(C47:C49)</f>
        <v>0</v>
      </c>
      <c r="D50" s="470">
        <f t="shared" si="8"/>
        <v>12</v>
      </c>
      <c r="E50" s="470">
        <f t="shared" si="8"/>
        <v>28</v>
      </c>
      <c r="F50" s="470">
        <f t="shared" si="8"/>
        <v>40</v>
      </c>
      <c r="G50" s="470">
        <f t="shared" si="8"/>
        <v>405.96949999999998</v>
      </c>
      <c r="H50" s="470">
        <f t="shared" si="8"/>
        <v>0</v>
      </c>
      <c r="I50" s="470">
        <f t="shared" si="8"/>
        <v>40596.949999999997</v>
      </c>
      <c r="J50" s="470">
        <f t="shared" si="4"/>
        <v>1014.9237499999999</v>
      </c>
      <c r="K50" s="470">
        <f t="shared" si="5"/>
        <v>0</v>
      </c>
    </row>
    <row r="51" spans="1:11" s="15" customFormat="1" ht="14.25" x14ac:dyDescent="0.2">
      <c r="A51" s="516">
        <v>41</v>
      </c>
      <c r="B51" s="517" t="s">
        <v>58</v>
      </c>
      <c r="C51" s="469">
        <f>'Maharashtra GB'!C47</f>
        <v>251</v>
      </c>
      <c r="D51" s="469">
        <f>'Maharashtra GB'!D47</f>
        <v>127</v>
      </c>
      <c r="E51" s="469">
        <f>'Maharashtra GB'!E47</f>
        <v>37</v>
      </c>
      <c r="F51" s="469">
        <f>'Maharashtra GB'!F47</f>
        <v>415</v>
      </c>
      <c r="G51" s="491">
        <f>('Maharashtra GB'!G47)/100</f>
        <v>14677.750800000003</v>
      </c>
      <c r="H51" s="491">
        <f>('Maharashtra GB'!H47)/100</f>
        <v>8379.5312000000031</v>
      </c>
      <c r="I51" s="469">
        <f>'Maharashtra GB'!I47</f>
        <v>2305728.1999999997</v>
      </c>
      <c r="J51" s="469">
        <f t="shared" si="4"/>
        <v>5555.9715662650597</v>
      </c>
      <c r="K51" s="469">
        <f t="shared" si="5"/>
        <v>57.090022266899375</v>
      </c>
    </row>
    <row r="52" spans="1:11" s="15" customFormat="1" ht="14.25" x14ac:dyDescent="0.2">
      <c r="A52" s="516">
        <v>42</v>
      </c>
      <c r="B52" s="517" t="s">
        <v>59</v>
      </c>
      <c r="C52" s="469">
        <f>'Vidharbha Konkan GB'!C47</f>
        <v>192</v>
      </c>
      <c r="D52" s="469">
        <f>'Vidharbha Konkan GB'!D47</f>
        <v>92</v>
      </c>
      <c r="E52" s="469">
        <f>'Vidharbha Konkan GB'!E47</f>
        <v>38</v>
      </c>
      <c r="F52" s="469">
        <f>'Vidharbha Konkan GB'!F47</f>
        <v>322</v>
      </c>
      <c r="G52" s="491">
        <f>('Vidharbha Konkan GB'!G47)/100</f>
        <v>5510.2956000000004</v>
      </c>
      <c r="H52" s="491">
        <f>('Vidharbha Konkan GB'!H47)/100</f>
        <v>3319.7550000000001</v>
      </c>
      <c r="I52" s="469">
        <f>'Vidharbha Konkan GB'!I47</f>
        <v>883005.05999999982</v>
      </c>
      <c r="J52" s="469">
        <f t="shared" si="4"/>
        <v>2742.2517391304341</v>
      </c>
      <c r="K52" s="469">
        <f t="shared" si="5"/>
        <v>60.246404929710117</v>
      </c>
    </row>
    <row r="53" spans="1:11" s="16" customFormat="1" ht="16.5" x14ac:dyDescent="0.25">
      <c r="A53" s="522" t="s">
        <v>60</v>
      </c>
      <c r="B53" s="523"/>
      <c r="C53" s="470">
        <f t="shared" ref="C53:I53" si="9">SUM(C51:C52)</f>
        <v>443</v>
      </c>
      <c r="D53" s="470">
        <f t="shared" si="9"/>
        <v>219</v>
      </c>
      <c r="E53" s="470">
        <f t="shared" si="9"/>
        <v>75</v>
      </c>
      <c r="F53" s="470">
        <f t="shared" si="9"/>
        <v>737</v>
      </c>
      <c r="G53" s="470">
        <f t="shared" si="9"/>
        <v>20188.046400000003</v>
      </c>
      <c r="H53" s="470">
        <f t="shared" si="9"/>
        <v>11699.286200000002</v>
      </c>
      <c r="I53" s="470">
        <f t="shared" si="9"/>
        <v>3188733.26</v>
      </c>
      <c r="J53" s="470">
        <f t="shared" si="4"/>
        <v>4326.6394301221162</v>
      </c>
      <c r="K53" s="470">
        <f t="shared" si="5"/>
        <v>57.951551963938428</v>
      </c>
    </row>
    <row r="54" spans="1:11" s="16" customFormat="1" ht="16.5" x14ac:dyDescent="0.25">
      <c r="A54" s="518" t="s">
        <v>206</v>
      </c>
      <c r="B54" s="519"/>
      <c r="C54" s="470">
        <f t="shared" ref="C54:I54" si="10">C18+C35+C44+C46+C50+C53</f>
        <v>3228</v>
      </c>
      <c r="D54" s="470">
        <f t="shared" si="10"/>
        <v>3151</v>
      </c>
      <c r="E54" s="470">
        <f t="shared" si="10"/>
        <v>6597</v>
      </c>
      <c r="F54" s="470">
        <f t="shared" si="10"/>
        <v>12976</v>
      </c>
      <c r="G54" s="470">
        <f t="shared" si="10"/>
        <v>3037734.8844999997</v>
      </c>
      <c r="H54" s="470">
        <f t="shared" si="10"/>
        <v>2686227.7406999995</v>
      </c>
      <c r="I54" s="470">
        <f t="shared" si="10"/>
        <v>572396262.51999998</v>
      </c>
      <c r="J54" s="470">
        <f t="shared" si="4"/>
        <v>44111.919121454994</v>
      </c>
      <c r="K54" s="470">
        <f t="shared" si="5"/>
        <v>88.428643144812909</v>
      </c>
    </row>
    <row r="55" spans="1:11" s="16" customFormat="1" ht="16.5" x14ac:dyDescent="0.25">
      <c r="A55" s="514"/>
      <c r="B55" s="515"/>
      <c r="C55" s="470"/>
      <c r="D55" s="470"/>
      <c r="E55" s="470"/>
      <c r="F55" s="470"/>
      <c r="G55" s="470"/>
      <c r="H55" s="470"/>
      <c r="I55" s="470"/>
      <c r="J55" s="470"/>
      <c r="K55" s="470"/>
    </row>
    <row r="56" spans="1:11" s="15" customFormat="1" ht="14.25" x14ac:dyDescent="0.2">
      <c r="A56" s="516">
        <v>43</v>
      </c>
      <c r="B56" s="517" t="s">
        <v>61</v>
      </c>
      <c r="C56" s="469">
        <f>M.S.Coop!C47</f>
        <v>2502</v>
      </c>
      <c r="D56" s="469">
        <f>M.S.Coop!D47</f>
        <v>592</v>
      </c>
      <c r="E56" s="469">
        <f>M.S.Coop!E47</f>
        <v>479</v>
      </c>
      <c r="F56" s="469">
        <f>M.S.Coop!F47</f>
        <v>3573</v>
      </c>
      <c r="G56" s="492">
        <f>(M.S.Coop!G47)/100</f>
        <v>97153.678899999984</v>
      </c>
      <c r="H56" s="492">
        <f>(M.S.Coop!H47)/100</f>
        <v>59050.11250000001</v>
      </c>
      <c r="I56" s="469">
        <f>M.S.Coop!I47</f>
        <v>15620379.139999999</v>
      </c>
      <c r="J56" s="469">
        <f>(I56/F56)</f>
        <v>4371.7825748670584</v>
      </c>
      <c r="K56" s="469">
        <f>(H56/G56)*100</f>
        <v>60.780109583683526</v>
      </c>
    </row>
    <row r="57" spans="1:11" s="493" customFormat="1" ht="15.75" x14ac:dyDescent="0.25">
      <c r="A57" s="522" t="s">
        <v>62</v>
      </c>
      <c r="B57" s="523"/>
      <c r="C57" s="470">
        <f t="shared" ref="C57:I57" si="11">SUM(C56:C56)</f>
        <v>2502</v>
      </c>
      <c r="D57" s="470">
        <f t="shared" si="11"/>
        <v>592</v>
      </c>
      <c r="E57" s="470">
        <f t="shared" si="11"/>
        <v>479</v>
      </c>
      <c r="F57" s="470">
        <f t="shared" si="11"/>
        <v>3573</v>
      </c>
      <c r="G57" s="470">
        <f t="shared" si="11"/>
        <v>97153.678899999984</v>
      </c>
      <c r="H57" s="470">
        <f t="shared" si="11"/>
        <v>59050.11250000001</v>
      </c>
      <c r="I57" s="470">
        <f t="shared" si="11"/>
        <v>15620379.139999999</v>
      </c>
      <c r="J57" s="470">
        <f>(I57/F57)</f>
        <v>4371.7825748670584</v>
      </c>
      <c r="K57" s="470">
        <f>(H57/G57)*100</f>
        <v>60.780109583683526</v>
      </c>
    </row>
    <row r="58" spans="1:11" s="493" customFormat="1" ht="15.75" x14ac:dyDescent="0.25">
      <c r="A58" s="520" t="s">
        <v>63</v>
      </c>
      <c r="B58" s="521"/>
      <c r="C58" s="471">
        <f t="shared" ref="C58:I58" si="12">C54+C57</f>
        <v>5730</v>
      </c>
      <c r="D58" s="471">
        <f t="shared" si="12"/>
        <v>3743</v>
      </c>
      <c r="E58" s="471">
        <f t="shared" si="12"/>
        <v>7076</v>
      </c>
      <c r="F58" s="471">
        <f t="shared" si="12"/>
        <v>16549</v>
      </c>
      <c r="G58" s="471">
        <f t="shared" si="12"/>
        <v>3134888.5633999999</v>
      </c>
      <c r="H58" s="471">
        <f t="shared" si="12"/>
        <v>2745277.8531999993</v>
      </c>
      <c r="I58" s="471">
        <f t="shared" si="12"/>
        <v>588016641.65999997</v>
      </c>
      <c r="J58" s="471">
        <f>(I58/F58)</f>
        <v>35531.853384494527</v>
      </c>
      <c r="K58" s="471">
        <f>(H58/G58)*100</f>
        <v>87.57178437700378</v>
      </c>
    </row>
  </sheetData>
  <mergeCells count="13">
    <mergeCell ref="A35:B35"/>
    <mergeCell ref="A1:K1"/>
    <mergeCell ref="A2:K2"/>
    <mergeCell ref="A3:K3"/>
    <mergeCell ref="A4:K4"/>
    <mergeCell ref="A18:B18"/>
    <mergeCell ref="A58:B58"/>
    <mergeCell ref="A44:B44"/>
    <mergeCell ref="A46:B46"/>
    <mergeCell ref="A50:B50"/>
    <mergeCell ref="A53:B53"/>
    <mergeCell ref="A54:B54"/>
    <mergeCell ref="A57:B5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134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3" t="s">
        <v>2</v>
      </c>
    </row>
    <row r="10" spans="1:11" ht="30" customHeight="1" x14ac:dyDescent="0.2">
      <c r="A10" s="119" t="s">
        <v>64</v>
      </c>
      <c r="B10" s="119" t="s">
        <v>117</v>
      </c>
      <c r="C10" s="119" t="s">
        <v>118</v>
      </c>
      <c r="D10" s="119" t="s">
        <v>67</v>
      </c>
      <c r="E10" s="119" t="s">
        <v>119</v>
      </c>
      <c r="F10" s="119" t="s">
        <v>69</v>
      </c>
      <c r="G10" s="119" t="s">
        <v>70</v>
      </c>
      <c r="H10" s="119" t="s">
        <v>71</v>
      </c>
      <c r="I10" s="119" t="s">
        <v>72</v>
      </c>
      <c r="J10" s="119" t="s">
        <v>73</v>
      </c>
      <c r="K10" s="119" t="s">
        <v>74</v>
      </c>
    </row>
    <row r="11" spans="1:11" s="118" customFormat="1" ht="14.25" x14ac:dyDescent="0.2">
      <c r="A11" s="121">
        <v>1</v>
      </c>
      <c r="B11" s="122" t="s">
        <v>75</v>
      </c>
      <c r="C11" s="475">
        <v>2</v>
      </c>
      <c r="D11" s="475">
        <v>0</v>
      </c>
      <c r="E11" s="475">
        <v>1</v>
      </c>
      <c r="F11" s="475">
        <f t="shared" ref="F11:F46" si="0">(C11+D11+E11)</f>
        <v>3</v>
      </c>
      <c r="G11" s="475">
        <v>1044.19</v>
      </c>
      <c r="H11" s="475">
        <v>2531.2199999999998</v>
      </c>
      <c r="I11" s="475">
        <f t="shared" ref="I11:I46" si="1">(G11+H11)</f>
        <v>3575.41</v>
      </c>
      <c r="J11" s="475">
        <f t="shared" ref="J11:J47" si="2">(I11/F11)</f>
        <v>1191.8033333333333</v>
      </c>
      <c r="K11" s="475">
        <f t="shared" ref="K11:K47" si="3">(H11/G11)*100</f>
        <v>242.40990624311664</v>
      </c>
    </row>
    <row r="12" spans="1:11" s="118" customFormat="1" ht="14.25" x14ac:dyDescent="0.2">
      <c r="A12" s="121">
        <v>2</v>
      </c>
      <c r="B12" s="122" t="s">
        <v>76</v>
      </c>
      <c r="C12" s="475">
        <v>0</v>
      </c>
      <c r="D12" s="475">
        <v>0</v>
      </c>
      <c r="E12" s="475">
        <v>1</v>
      </c>
      <c r="F12" s="475">
        <f t="shared" si="0"/>
        <v>1</v>
      </c>
      <c r="G12" s="475">
        <v>1499.26</v>
      </c>
      <c r="H12" s="475">
        <v>2177.63</v>
      </c>
      <c r="I12" s="475">
        <f t="shared" si="1"/>
        <v>3676.8900000000003</v>
      </c>
      <c r="J12" s="475">
        <f t="shared" si="2"/>
        <v>3676.8900000000003</v>
      </c>
      <c r="K12" s="475">
        <f t="shared" si="3"/>
        <v>145.24698851433376</v>
      </c>
    </row>
    <row r="13" spans="1:11" s="118" customFormat="1" ht="14.25" x14ac:dyDescent="0.2">
      <c r="A13" s="121">
        <v>3</v>
      </c>
      <c r="B13" s="122" t="s">
        <v>77</v>
      </c>
      <c r="C13" s="475">
        <v>0</v>
      </c>
      <c r="D13" s="475">
        <v>0</v>
      </c>
      <c r="E13" s="475">
        <v>1</v>
      </c>
      <c r="F13" s="475">
        <f t="shared" si="0"/>
        <v>1</v>
      </c>
      <c r="G13" s="475">
        <v>622.83000000000004</v>
      </c>
      <c r="H13" s="475">
        <v>1754.39</v>
      </c>
      <c r="I13" s="475">
        <f t="shared" si="1"/>
        <v>2377.2200000000003</v>
      </c>
      <c r="J13" s="475">
        <f t="shared" si="2"/>
        <v>2377.2200000000003</v>
      </c>
      <c r="K13" s="475">
        <f t="shared" si="3"/>
        <v>281.6803943291107</v>
      </c>
    </row>
    <row r="14" spans="1:11" s="118" customFormat="1" ht="14.25" x14ac:dyDescent="0.2">
      <c r="A14" s="121">
        <v>4</v>
      </c>
      <c r="B14" s="122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952.11</v>
      </c>
      <c r="H14" s="475">
        <v>785.05</v>
      </c>
      <c r="I14" s="475">
        <f t="shared" si="1"/>
        <v>1737.1599999999999</v>
      </c>
      <c r="J14" s="475">
        <f t="shared" si="2"/>
        <v>1737.1599999999999</v>
      </c>
      <c r="K14" s="475">
        <f t="shared" si="3"/>
        <v>82.45370807994874</v>
      </c>
    </row>
    <row r="15" spans="1:11" s="118" customFormat="1" ht="14.25" x14ac:dyDescent="0.2">
      <c r="A15" s="121">
        <v>5</v>
      </c>
      <c r="B15" s="122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118" customFormat="1" ht="14.25" x14ac:dyDescent="0.2">
      <c r="A16" s="121">
        <v>6</v>
      </c>
      <c r="B16" s="122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118" customFormat="1" ht="14.25" x14ac:dyDescent="0.2">
      <c r="A17" s="121">
        <v>7</v>
      </c>
      <c r="B17" s="122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118" customFormat="1" ht="14.25" x14ac:dyDescent="0.2">
      <c r="A18" s="121">
        <v>8</v>
      </c>
      <c r="B18" s="122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118" customFormat="1" ht="14.25" x14ac:dyDescent="0.2">
      <c r="A19" s="121">
        <v>9</v>
      </c>
      <c r="B19" s="122" t="s">
        <v>83</v>
      </c>
      <c r="C19" s="475">
        <v>1</v>
      </c>
      <c r="D19" s="475">
        <v>0</v>
      </c>
      <c r="E19" s="475">
        <v>0</v>
      </c>
      <c r="F19" s="475">
        <f t="shared" si="0"/>
        <v>1</v>
      </c>
      <c r="G19" s="475">
        <v>1.62</v>
      </c>
      <c r="H19" s="475">
        <v>0</v>
      </c>
      <c r="I19" s="475">
        <f t="shared" si="1"/>
        <v>1.62</v>
      </c>
      <c r="J19" s="475">
        <f t="shared" si="2"/>
        <v>1.62</v>
      </c>
      <c r="K19" s="475">
        <f t="shared" si="3"/>
        <v>0</v>
      </c>
    </row>
    <row r="20" spans="1:11" s="118" customFormat="1" ht="14.25" x14ac:dyDescent="0.2">
      <c r="A20" s="121">
        <v>10</v>
      </c>
      <c r="B20" s="122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118" customFormat="1" ht="14.25" x14ac:dyDescent="0.2">
      <c r="A21" s="121">
        <v>11</v>
      </c>
      <c r="B21" s="122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118" customFormat="1" ht="14.25" x14ac:dyDescent="0.2">
      <c r="A22" s="121">
        <v>12</v>
      </c>
      <c r="B22" s="122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118" customFormat="1" ht="14.25" x14ac:dyDescent="0.2">
      <c r="A23" s="121">
        <v>13</v>
      </c>
      <c r="B23" s="122" t="s">
        <v>87</v>
      </c>
      <c r="C23" s="475">
        <v>0</v>
      </c>
      <c r="D23" s="475">
        <v>0</v>
      </c>
      <c r="E23" s="475">
        <v>1</v>
      </c>
      <c r="F23" s="475">
        <f t="shared" si="0"/>
        <v>1</v>
      </c>
      <c r="G23" s="475">
        <v>0.1</v>
      </c>
      <c r="H23" s="475">
        <v>0</v>
      </c>
      <c r="I23" s="475">
        <f t="shared" si="1"/>
        <v>0.1</v>
      </c>
      <c r="J23" s="475">
        <f t="shared" si="2"/>
        <v>0.1</v>
      </c>
      <c r="K23" s="475">
        <f t="shared" si="3"/>
        <v>0</v>
      </c>
    </row>
    <row r="24" spans="1:11" s="118" customFormat="1" ht="14.25" x14ac:dyDescent="0.2">
      <c r="A24" s="121">
        <v>14</v>
      </c>
      <c r="B24" s="122" t="s">
        <v>88</v>
      </c>
      <c r="C24" s="475">
        <v>0</v>
      </c>
      <c r="D24" s="475">
        <v>0</v>
      </c>
      <c r="E24" s="475">
        <v>1</v>
      </c>
      <c r="F24" s="475">
        <f t="shared" si="0"/>
        <v>1</v>
      </c>
      <c r="G24" s="475">
        <v>72.63</v>
      </c>
      <c r="H24" s="475">
        <v>489.72</v>
      </c>
      <c r="I24" s="475">
        <f t="shared" si="1"/>
        <v>562.35</v>
      </c>
      <c r="J24" s="475">
        <f t="shared" si="2"/>
        <v>562.35</v>
      </c>
      <c r="K24" s="475">
        <f t="shared" si="3"/>
        <v>674.2668318876498</v>
      </c>
    </row>
    <row r="25" spans="1:11" s="118" customFormat="1" ht="14.25" x14ac:dyDescent="0.2">
      <c r="A25" s="121">
        <v>15</v>
      </c>
      <c r="B25" s="122" t="s">
        <v>89</v>
      </c>
      <c r="C25" s="475">
        <v>2</v>
      </c>
      <c r="D25" s="475">
        <v>0</v>
      </c>
      <c r="E25" s="475">
        <v>1</v>
      </c>
      <c r="F25" s="475">
        <f t="shared" si="0"/>
        <v>3</v>
      </c>
      <c r="G25" s="475">
        <v>1094.03</v>
      </c>
      <c r="H25" s="475">
        <v>2804.69</v>
      </c>
      <c r="I25" s="475">
        <f t="shared" si="1"/>
        <v>3898.7200000000003</v>
      </c>
      <c r="J25" s="475">
        <f t="shared" si="2"/>
        <v>1299.5733333333335</v>
      </c>
      <c r="K25" s="475">
        <f t="shared" si="3"/>
        <v>256.36317102821675</v>
      </c>
    </row>
    <row r="26" spans="1:11" s="118" customFormat="1" ht="14.25" x14ac:dyDescent="0.2">
      <c r="A26" s="121">
        <v>16</v>
      </c>
      <c r="B26" s="122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118" customFormat="1" ht="14.25" x14ac:dyDescent="0.2">
      <c r="A27" s="121">
        <v>17</v>
      </c>
      <c r="B27" s="122" t="s">
        <v>91</v>
      </c>
      <c r="C27" s="475">
        <v>0</v>
      </c>
      <c r="D27" s="475">
        <v>0</v>
      </c>
      <c r="E27" s="475">
        <v>0</v>
      </c>
      <c r="F27" s="475">
        <f t="shared" si="0"/>
        <v>0</v>
      </c>
      <c r="G27" s="475">
        <v>0</v>
      </c>
      <c r="H27" s="475">
        <v>0</v>
      </c>
      <c r="I27" s="475">
        <f t="shared" si="1"/>
        <v>0</v>
      </c>
      <c r="J27" s="475" t="e">
        <f t="shared" si="2"/>
        <v>#DIV/0!</v>
      </c>
      <c r="K27" s="475" t="e">
        <f t="shared" si="3"/>
        <v>#DIV/0!</v>
      </c>
    </row>
    <row r="28" spans="1:11" s="118" customFormat="1" ht="14.25" x14ac:dyDescent="0.2">
      <c r="A28" s="121">
        <v>18</v>
      </c>
      <c r="B28" s="122" t="s">
        <v>92</v>
      </c>
      <c r="C28" s="475">
        <v>0</v>
      </c>
      <c r="D28" s="475">
        <v>0</v>
      </c>
      <c r="E28" s="475">
        <v>11</v>
      </c>
      <c r="F28" s="475">
        <f t="shared" si="0"/>
        <v>11</v>
      </c>
      <c r="G28" s="475">
        <v>108959.59</v>
      </c>
      <c r="H28" s="475">
        <v>245039.76</v>
      </c>
      <c r="I28" s="475">
        <f t="shared" si="1"/>
        <v>353999.35</v>
      </c>
      <c r="J28" s="475">
        <f t="shared" si="2"/>
        <v>32181.75909090909</v>
      </c>
      <c r="K28" s="475">
        <f t="shared" si="3"/>
        <v>224.89049380600642</v>
      </c>
    </row>
    <row r="29" spans="1:11" s="118" customFormat="1" ht="14.25" x14ac:dyDescent="0.2">
      <c r="A29" s="121">
        <v>19</v>
      </c>
      <c r="B29" s="122" t="s">
        <v>93</v>
      </c>
      <c r="C29" s="475">
        <v>0</v>
      </c>
      <c r="D29" s="475">
        <v>0</v>
      </c>
      <c r="E29" s="475">
        <v>0</v>
      </c>
      <c r="F29" s="475">
        <f t="shared" si="0"/>
        <v>0</v>
      </c>
      <c r="G29" s="475">
        <v>0</v>
      </c>
      <c r="H29" s="475">
        <v>0</v>
      </c>
      <c r="I29" s="475">
        <f t="shared" si="1"/>
        <v>0</v>
      </c>
      <c r="J29" s="475" t="e">
        <f t="shared" si="2"/>
        <v>#DIV/0!</v>
      </c>
      <c r="K29" s="475" t="e">
        <f t="shared" si="3"/>
        <v>#DIV/0!</v>
      </c>
    </row>
    <row r="30" spans="1:11" s="118" customFormat="1" ht="14.25" x14ac:dyDescent="0.2">
      <c r="A30" s="121">
        <v>20</v>
      </c>
      <c r="B30" s="122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118" customFormat="1" ht="14.25" x14ac:dyDescent="0.2">
      <c r="A31" s="121">
        <v>21</v>
      </c>
      <c r="B31" s="122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118" customFormat="1" ht="14.25" x14ac:dyDescent="0.2">
      <c r="A32" s="121">
        <v>22</v>
      </c>
      <c r="B32" s="122" t="s">
        <v>96</v>
      </c>
      <c r="C32" s="475">
        <v>2</v>
      </c>
      <c r="D32" s="475">
        <v>0</v>
      </c>
      <c r="E32" s="475">
        <v>1</v>
      </c>
      <c r="F32" s="475">
        <f t="shared" si="0"/>
        <v>3</v>
      </c>
      <c r="G32" s="475">
        <v>2403.84</v>
      </c>
      <c r="H32" s="475">
        <v>4340.2</v>
      </c>
      <c r="I32" s="475">
        <f t="shared" si="1"/>
        <v>6744.04</v>
      </c>
      <c r="J32" s="475">
        <f t="shared" si="2"/>
        <v>2248.0133333333333</v>
      </c>
      <c r="K32" s="475">
        <f t="shared" si="3"/>
        <v>180.55278221512245</v>
      </c>
    </row>
    <row r="33" spans="1:11" s="118" customFormat="1" ht="14.25" x14ac:dyDescent="0.2">
      <c r="A33" s="121">
        <v>23</v>
      </c>
      <c r="B33" s="122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118" customFormat="1" ht="14.25" x14ac:dyDescent="0.2">
      <c r="A34" s="462">
        <v>24</v>
      </c>
      <c r="B34" s="122" t="s">
        <v>110</v>
      </c>
      <c r="C34" s="475">
        <v>0</v>
      </c>
      <c r="D34" s="475">
        <v>0</v>
      </c>
      <c r="E34" s="475">
        <v>2</v>
      </c>
      <c r="F34" s="475">
        <f>(C34+D34+E34)</f>
        <v>2</v>
      </c>
      <c r="G34" s="475">
        <v>8656.2000000000007</v>
      </c>
      <c r="H34" s="475">
        <v>1985.79</v>
      </c>
      <c r="I34" s="475">
        <f>(G34+H34)</f>
        <v>10641.990000000002</v>
      </c>
      <c r="J34" s="475">
        <f>(I34/F34)</f>
        <v>5320.9950000000008</v>
      </c>
      <c r="K34" s="475">
        <f>(H34/G34)*100</f>
        <v>22.940666805295624</v>
      </c>
    </row>
    <row r="35" spans="1:11" s="118" customFormat="1" ht="14.25" x14ac:dyDescent="0.2">
      <c r="A35" s="462">
        <v>25</v>
      </c>
      <c r="B35" s="122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118" customFormat="1" ht="14.25" x14ac:dyDescent="0.2">
      <c r="A36" s="462">
        <v>26</v>
      </c>
      <c r="B36" s="122" t="s">
        <v>99</v>
      </c>
      <c r="C36" s="475">
        <v>4</v>
      </c>
      <c r="D36" s="475">
        <v>4</v>
      </c>
      <c r="E36" s="475">
        <v>6</v>
      </c>
      <c r="F36" s="475">
        <f t="shared" si="0"/>
        <v>14</v>
      </c>
      <c r="G36" s="475">
        <v>41205.25</v>
      </c>
      <c r="H36" s="475">
        <v>88447.77</v>
      </c>
      <c r="I36" s="475">
        <f t="shared" si="1"/>
        <v>129653.02</v>
      </c>
      <c r="J36" s="475">
        <f t="shared" si="2"/>
        <v>9260.93</v>
      </c>
      <c r="K36" s="475">
        <f t="shared" si="3"/>
        <v>214.65170093616712</v>
      </c>
    </row>
    <row r="37" spans="1:11" s="118" customFormat="1" ht="14.25" x14ac:dyDescent="0.2">
      <c r="A37" s="462">
        <v>27</v>
      </c>
      <c r="B37" s="122" t="s">
        <v>100</v>
      </c>
      <c r="C37" s="475">
        <v>0</v>
      </c>
      <c r="D37" s="475">
        <v>0</v>
      </c>
      <c r="E37" s="475">
        <v>0</v>
      </c>
      <c r="F37" s="475">
        <f t="shared" si="0"/>
        <v>0</v>
      </c>
      <c r="G37" s="475">
        <v>0</v>
      </c>
      <c r="H37" s="475">
        <v>0</v>
      </c>
      <c r="I37" s="475">
        <f t="shared" si="1"/>
        <v>0</v>
      </c>
      <c r="J37" s="475" t="e">
        <f t="shared" si="2"/>
        <v>#DIV/0!</v>
      </c>
      <c r="K37" s="475" t="e">
        <f t="shared" si="3"/>
        <v>#DIV/0!</v>
      </c>
    </row>
    <row r="38" spans="1:11" s="118" customFormat="1" ht="14.25" x14ac:dyDescent="0.2">
      <c r="A38" s="462">
        <v>28</v>
      </c>
      <c r="B38" s="122" t="s">
        <v>101</v>
      </c>
      <c r="C38" s="475">
        <v>0</v>
      </c>
      <c r="D38" s="475">
        <v>2</v>
      </c>
      <c r="E38" s="475">
        <v>0</v>
      </c>
      <c r="F38" s="475">
        <f t="shared" si="0"/>
        <v>2</v>
      </c>
      <c r="G38" s="475">
        <v>522.07000000000005</v>
      </c>
      <c r="H38" s="475">
        <v>1756.77</v>
      </c>
      <c r="I38" s="475">
        <f t="shared" si="1"/>
        <v>2278.84</v>
      </c>
      <c r="J38" s="475">
        <f t="shared" si="2"/>
        <v>1139.42</v>
      </c>
      <c r="K38" s="475">
        <f t="shared" si="3"/>
        <v>336.50085237611813</v>
      </c>
    </row>
    <row r="39" spans="1:11" s="118" customFormat="1" ht="14.25" x14ac:dyDescent="0.2">
      <c r="A39" s="462">
        <v>29</v>
      </c>
      <c r="B39" s="122" t="s">
        <v>102</v>
      </c>
      <c r="C39" s="475">
        <v>0</v>
      </c>
      <c r="D39" s="475">
        <v>1</v>
      </c>
      <c r="E39" s="475">
        <v>1</v>
      </c>
      <c r="F39" s="475">
        <f t="shared" si="0"/>
        <v>2</v>
      </c>
      <c r="G39" s="475">
        <v>324.31</v>
      </c>
      <c r="H39" s="475">
        <v>2029.73</v>
      </c>
      <c r="I39" s="475">
        <f t="shared" si="1"/>
        <v>2354.04</v>
      </c>
      <c r="J39" s="475">
        <f t="shared" si="2"/>
        <v>1177.02</v>
      </c>
      <c r="K39" s="475">
        <f t="shared" si="3"/>
        <v>625.86105886343319</v>
      </c>
    </row>
    <row r="40" spans="1:11" s="118" customFormat="1" ht="14.25" x14ac:dyDescent="0.2">
      <c r="A40" s="462">
        <v>30</v>
      </c>
      <c r="B40" s="122" t="s">
        <v>103</v>
      </c>
      <c r="C40" s="475">
        <v>0</v>
      </c>
      <c r="D40" s="475">
        <v>1</v>
      </c>
      <c r="E40" s="475">
        <v>1</v>
      </c>
      <c r="F40" s="475">
        <f t="shared" si="0"/>
        <v>2</v>
      </c>
      <c r="G40" s="475">
        <v>1131.9100000000001</v>
      </c>
      <c r="H40" s="475">
        <v>2738.29</v>
      </c>
      <c r="I40" s="475">
        <f t="shared" si="1"/>
        <v>3870.2</v>
      </c>
      <c r="J40" s="475">
        <f t="shared" si="2"/>
        <v>1935.1</v>
      </c>
      <c r="K40" s="475">
        <f t="shared" si="3"/>
        <v>241.91764362891041</v>
      </c>
    </row>
    <row r="41" spans="1:11" s="118" customFormat="1" ht="14.25" x14ac:dyDescent="0.2">
      <c r="A41" s="462">
        <v>31</v>
      </c>
      <c r="B41" s="122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118" customFormat="1" ht="14.25" x14ac:dyDescent="0.2">
      <c r="A42" s="462">
        <v>32</v>
      </c>
      <c r="B42" s="122" t="s">
        <v>105</v>
      </c>
      <c r="C42" s="475">
        <v>2</v>
      </c>
      <c r="D42" s="475">
        <v>2</v>
      </c>
      <c r="E42" s="475">
        <v>0</v>
      </c>
      <c r="F42" s="475">
        <f t="shared" si="0"/>
        <v>4</v>
      </c>
      <c r="G42" s="475">
        <v>857.2</v>
      </c>
      <c r="H42" s="475">
        <v>4314.04</v>
      </c>
      <c r="I42" s="475">
        <f t="shared" si="1"/>
        <v>5171.24</v>
      </c>
      <c r="J42" s="475">
        <f t="shared" si="2"/>
        <v>1292.81</v>
      </c>
      <c r="K42" s="475">
        <f t="shared" si="3"/>
        <v>503.27111525898272</v>
      </c>
    </row>
    <row r="43" spans="1:11" s="118" customFormat="1" ht="14.25" x14ac:dyDescent="0.2">
      <c r="A43" s="462">
        <v>33</v>
      </c>
      <c r="B43" s="122" t="s">
        <v>106</v>
      </c>
      <c r="C43" s="475">
        <v>0</v>
      </c>
      <c r="D43" s="475">
        <v>0</v>
      </c>
      <c r="E43" s="475">
        <v>8</v>
      </c>
      <c r="F43" s="475">
        <f t="shared" si="0"/>
        <v>8</v>
      </c>
      <c r="G43" s="475">
        <v>34253.300000000003</v>
      </c>
      <c r="H43" s="475">
        <v>16134.57</v>
      </c>
      <c r="I43" s="475">
        <f t="shared" si="1"/>
        <v>50387.87</v>
      </c>
      <c r="J43" s="475">
        <f t="shared" si="2"/>
        <v>6298.4837500000003</v>
      </c>
      <c r="K43" s="475">
        <f t="shared" si="3"/>
        <v>47.103695118426543</v>
      </c>
    </row>
    <row r="44" spans="1:11" s="118" customFormat="1" ht="14.25" x14ac:dyDescent="0.2">
      <c r="A44" s="462">
        <v>34</v>
      </c>
      <c r="B44" s="122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118" customFormat="1" ht="14.25" x14ac:dyDescent="0.2">
      <c r="A45" s="462">
        <v>35</v>
      </c>
      <c r="B45" s="122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118" customFormat="1" ht="14.25" x14ac:dyDescent="0.2">
      <c r="A46" s="462">
        <v>36</v>
      </c>
      <c r="B46" s="122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117" customFormat="1" x14ac:dyDescent="0.2">
      <c r="A47" s="550" t="s">
        <v>63</v>
      </c>
      <c r="B47" s="551"/>
      <c r="C47" s="478">
        <f t="shared" ref="C47:I47" si="4">SUM(C4:C46)</f>
        <v>13</v>
      </c>
      <c r="D47" s="478">
        <f t="shared" si="4"/>
        <v>10</v>
      </c>
      <c r="E47" s="478">
        <f t="shared" si="4"/>
        <v>37</v>
      </c>
      <c r="F47" s="478">
        <f t="shared" si="4"/>
        <v>60</v>
      </c>
      <c r="G47" s="478">
        <f t="shared" si="4"/>
        <v>203600.44</v>
      </c>
      <c r="H47" s="478">
        <f t="shared" si="4"/>
        <v>377329.62</v>
      </c>
      <c r="I47" s="478">
        <f t="shared" si="4"/>
        <v>580930.05999999994</v>
      </c>
      <c r="J47" s="478">
        <f t="shared" si="2"/>
        <v>9682.1676666666663</v>
      </c>
      <c r="K47" s="478">
        <f t="shared" si="3"/>
        <v>185.32848946691863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135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30" t="s">
        <v>2</v>
      </c>
    </row>
    <row r="10" spans="1:11" ht="30" customHeight="1" x14ac:dyDescent="0.2">
      <c r="A10" s="126" t="s">
        <v>64</v>
      </c>
      <c r="B10" s="126" t="s">
        <v>117</v>
      </c>
      <c r="C10" s="126" t="s">
        <v>118</v>
      </c>
      <c r="D10" s="126" t="s">
        <v>67</v>
      </c>
      <c r="E10" s="126" t="s">
        <v>119</v>
      </c>
      <c r="F10" s="126" t="s">
        <v>69</v>
      </c>
      <c r="G10" s="126" t="s">
        <v>70</v>
      </c>
      <c r="H10" s="126" t="s">
        <v>71</v>
      </c>
      <c r="I10" s="126" t="s">
        <v>72</v>
      </c>
      <c r="J10" s="126" t="s">
        <v>73</v>
      </c>
      <c r="K10" s="126" t="s">
        <v>74</v>
      </c>
    </row>
    <row r="11" spans="1:11" s="125" customFormat="1" ht="14.25" x14ac:dyDescent="0.2">
      <c r="A11" s="128">
        <v>1</v>
      </c>
      <c r="B11" s="129" t="s">
        <v>75</v>
      </c>
      <c r="C11" s="475">
        <v>1</v>
      </c>
      <c r="D11" s="475">
        <v>1</v>
      </c>
      <c r="E11" s="475">
        <v>1</v>
      </c>
      <c r="F11" s="475">
        <f t="shared" ref="F11:F46" si="0">(C11+D11+E11)</f>
        <v>3</v>
      </c>
      <c r="G11" s="475">
        <v>12918.21</v>
      </c>
      <c r="H11" s="475">
        <v>11707.73</v>
      </c>
      <c r="I11" s="475">
        <f t="shared" ref="I11:I46" si="1">(G11+H11)</f>
        <v>24625.94</v>
      </c>
      <c r="J11" s="475">
        <f t="shared" ref="J11:J47" si="2">(I11/F11)</f>
        <v>8208.6466666666656</v>
      </c>
      <c r="K11" s="475">
        <f t="shared" ref="K11:K47" si="3">(H11/G11)*100</f>
        <v>90.629661539795379</v>
      </c>
    </row>
    <row r="12" spans="1:11" s="125" customFormat="1" ht="14.25" x14ac:dyDescent="0.2">
      <c r="A12" s="128">
        <v>2</v>
      </c>
      <c r="B12" s="129" t="s">
        <v>76</v>
      </c>
      <c r="C12" s="475">
        <v>0</v>
      </c>
      <c r="D12" s="475">
        <v>0</v>
      </c>
      <c r="E12" s="475">
        <v>1</v>
      </c>
      <c r="F12" s="475">
        <f t="shared" si="0"/>
        <v>1</v>
      </c>
      <c r="G12" s="475">
        <v>31.71</v>
      </c>
      <c r="H12" s="475">
        <v>1.06</v>
      </c>
      <c r="I12" s="475">
        <f t="shared" si="1"/>
        <v>32.770000000000003</v>
      </c>
      <c r="J12" s="475">
        <f t="shared" si="2"/>
        <v>32.770000000000003</v>
      </c>
      <c r="K12" s="475">
        <f t="shared" si="3"/>
        <v>3.3427940712708923</v>
      </c>
    </row>
    <row r="13" spans="1:11" s="125" customFormat="1" ht="14.25" x14ac:dyDescent="0.2">
      <c r="A13" s="128">
        <v>3</v>
      </c>
      <c r="B13" s="129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125" customFormat="1" ht="14.25" x14ac:dyDescent="0.2">
      <c r="A14" s="128">
        <v>4</v>
      </c>
      <c r="B14" s="129" t="s">
        <v>78</v>
      </c>
      <c r="C14" s="475">
        <v>0</v>
      </c>
      <c r="D14" s="475">
        <v>0</v>
      </c>
      <c r="E14" s="475">
        <v>2</v>
      </c>
      <c r="F14" s="475">
        <f t="shared" si="0"/>
        <v>2</v>
      </c>
      <c r="G14" s="475">
        <v>28286.92</v>
      </c>
      <c r="H14" s="475">
        <v>20865.2</v>
      </c>
      <c r="I14" s="475">
        <f t="shared" si="1"/>
        <v>49152.119999999995</v>
      </c>
      <c r="J14" s="475">
        <f t="shared" si="2"/>
        <v>24576.059999999998</v>
      </c>
      <c r="K14" s="475">
        <f t="shared" si="3"/>
        <v>73.762714357024379</v>
      </c>
    </row>
    <row r="15" spans="1:11" s="125" customFormat="1" ht="14.25" x14ac:dyDescent="0.2">
      <c r="A15" s="128">
        <v>5</v>
      </c>
      <c r="B15" s="129" t="s">
        <v>79</v>
      </c>
      <c r="C15" s="475">
        <v>1</v>
      </c>
      <c r="D15" s="475">
        <v>0</v>
      </c>
      <c r="E15" s="475">
        <v>0</v>
      </c>
      <c r="F15" s="475">
        <f t="shared" si="0"/>
        <v>1</v>
      </c>
      <c r="G15" s="475">
        <v>9175.56</v>
      </c>
      <c r="H15" s="475">
        <v>8575.9599999999991</v>
      </c>
      <c r="I15" s="475">
        <f t="shared" si="1"/>
        <v>17751.519999999997</v>
      </c>
      <c r="J15" s="475">
        <f t="shared" si="2"/>
        <v>17751.519999999997</v>
      </c>
      <c r="K15" s="475">
        <f t="shared" si="3"/>
        <v>93.46524898752773</v>
      </c>
    </row>
    <row r="16" spans="1:11" s="125" customFormat="1" ht="14.25" x14ac:dyDescent="0.2">
      <c r="A16" s="128">
        <v>6</v>
      </c>
      <c r="B16" s="129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125" customFormat="1" ht="14.25" x14ac:dyDescent="0.2">
      <c r="A17" s="128">
        <v>7</v>
      </c>
      <c r="B17" s="129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125" customFormat="1" ht="14.25" x14ac:dyDescent="0.2">
      <c r="A18" s="128">
        <v>8</v>
      </c>
      <c r="B18" s="129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125" customFormat="1" ht="14.25" x14ac:dyDescent="0.2">
      <c r="A19" s="128">
        <v>9</v>
      </c>
      <c r="B19" s="129" t="s">
        <v>83</v>
      </c>
      <c r="C19" s="475">
        <v>1</v>
      </c>
      <c r="D19" s="475">
        <v>0</v>
      </c>
      <c r="E19" s="475">
        <v>0</v>
      </c>
      <c r="F19" s="475">
        <f t="shared" si="0"/>
        <v>1</v>
      </c>
      <c r="G19" s="475">
        <v>407.68</v>
      </c>
      <c r="H19" s="475">
        <v>3909.73</v>
      </c>
      <c r="I19" s="475">
        <f t="shared" si="1"/>
        <v>4317.41</v>
      </c>
      <c r="J19" s="475">
        <f t="shared" si="2"/>
        <v>4317.41</v>
      </c>
      <c r="K19" s="475">
        <f t="shared" si="3"/>
        <v>959.01932888540034</v>
      </c>
    </row>
    <row r="20" spans="1:11" s="125" customFormat="1" ht="14.25" x14ac:dyDescent="0.2">
      <c r="A20" s="128">
        <v>10</v>
      </c>
      <c r="B20" s="129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125" customFormat="1" ht="14.25" x14ac:dyDescent="0.2">
      <c r="A21" s="128">
        <v>11</v>
      </c>
      <c r="B21" s="129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125" customFormat="1" ht="14.25" x14ac:dyDescent="0.2">
      <c r="A22" s="128">
        <v>12</v>
      </c>
      <c r="B22" s="129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125" customFormat="1" ht="14.25" x14ac:dyDescent="0.2">
      <c r="A23" s="128">
        <v>13</v>
      </c>
      <c r="B23" s="129" t="s">
        <v>87</v>
      </c>
      <c r="C23" s="475">
        <v>0</v>
      </c>
      <c r="D23" s="475">
        <v>1</v>
      </c>
      <c r="E23" s="475">
        <v>1</v>
      </c>
      <c r="F23" s="475">
        <f t="shared" si="0"/>
        <v>2</v>
      </c>
      <c r="G23" s="475">
        <v>374.73</v>
      </c>
      <c r="H23" s="475">
        <v>3503.52</v>
      </c>
      <c r="I23" s="475">
        <f t="shared" si="1"/>
        <v>3878.25</v>
      </c>
      <c r="J23" s="475">
        <f t="shared" si="2"/>
        <v>1939.125</v>
      </c>
      <c r="K23" s="475">
        <f t="shared" si="3"/>
        <v>934.94516051557127</v>
      </c>
    </row>
    <row r="24" spans="1:11" s="125" customFormat="1" ht="14.25" x14ac:dyDescent="0.2">
      <c r="A24" s="128">
        <v>14</v>
      </c>
      <c r="B24" s="129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125" customFormat="1" ht="14.25" x14ac:dyDescent="0.2">
      <c r="A25" s="128">
        <v>15</v>
      </c>
      <c r="B25" s="129" t="s">
        <v>89</v>
      </c>
      <c r="C25" s="475">
        <v>0</v>
      </c>
      <c r="D25" s="475">
        <v>1</v>
      </c>
      <c r="E25" s="475">
        <v>1</v>
      </c>
      <c r="F25" s="475">
        <f t="shared" si="0"/>
        <v>2</v>
      </c>
      <c r="G25" s="475">
        <v>3175.39</v>
      </c>
      <c r="H25" s="475">
        <v>8290.09</v>
      </c>
      <c r="I25" s="475">
        <f t="shared" si="1"/>
        <v>11465.48</v>
      </c>
      <c r="J25" s="475">
        <f t="shared" si="2"/>
        <v>5732.74</v>
      </c>
      <c r="K25" s="475">
        <f t="shared" si="3"/>
        <v>261.07312802521898</v>
      </c>
    </row>
    <row r="26" spans="1:11" s="125" customFormat="1" ht="14.25" x14ac:dyDescent="0.2">
      <c r="A26" s="128">
        <v>16</v>
      </c>
      <c r="B26" s="129" t="s">
        <v>90</v>
      </c>
      <c r="C26" s="475">
        <v>1</v>
      </c>
      <c r="D26" s="475">
        <v>0</v>
      </c>
      <c r="E26" s="475">
        <v>1</v>
      </c>
      <c r="F26" s="475">
        <f t="shared" si="0"/>
        <v>2</v>
      </c>
      <c r="G26" s="475">
        <v>2301.75</v>
      </c>
      <c r="H26" s="475">
        <v>5707.49</v>
      </c>
      <c r="I26" s="475">
        <f t="shared" si="1"/>
        <v>8009.24</v>
      </c>
      <c r="J26" s="475">
        <f t="shared" si="2"/>
        <v>4004.62</v>
      </c>
      <c r="K26" s="475">
        <f t="shared" si="3"/>
        <v>247.96307157597482</v>
      </c>
    </row>
    <row r="27" spans="1:11" s="125" customFormat="1" ht="14.25" x14ac:dyDescent="0.2">
      <c r="A27" s="128">
        <v>17</v>
      </c>
      <c r="B27" s="129" t="s">
        <v>91</v>
      </c>
      <c r="C27" s="475">
        <v>0</v>
      </c>
      <c r="D27" s="475">
        <v>0</v>
      </c>
      <c r="E27" s="475">
        <v>8</v>
      </c>
      <c r="F27" s="475">
        <f t="shared" si="0"/>
        <v>8</v>
      </c>
      <c r="G27" s="475">
        <v>416603.44</v>
      </c>
      <c r="H27" s="475">
        <v>130073.59</v>
      </c>
      <c r="I27" s="475">
        <f t="shared" si="1"/>
        <v>546677.03</v>
      </c>
      <c r="J27" s="475">
        <f t="shared" si="2"/>
        <v>68334.628750000003</v>
      </c>
      <c r="K27" s="475">
        <f t="shared" si="3"/>
        <v>31.22239941177634</v>
      </c>
    </row>
    <row r="28" spans="1:11" s="125" customFormat="1" ht="14.25" x14ac:dyDescent="0.2">
      <c r="A28" s="128">
        <v>18</v>
      </c>
      <c r="B28" s="129" t="s">
        <v>92</v>
      </c>
      <c r="C28" s="475">
        <v>0</v>
      </c>
      <c r="D28" s="475">
        <v>0</v>
      </c>
      <c r="E28" s="475">
        <v>12</v>
      </c>
      <c r="F28" s="475">
        <f t="shared" si="0"/>
        <v>12</v>
      </c>
      <c r="G28" s="475">
        <v>488640.93</v>
      </c>
      <c r="H28" s="475">
        <v>249137.52</v>
      </c>
      <c r="I28" s="475">
        <f t="shared" si="1"/>
        <v>737778.45</v>
      </c>
      <c r="J28" s="475">
        <f t="shared" si="2"/>
        <v>61481.537499999999</v>
      </c>
      <c r="K28" s="475">
        <f t="shared" si="3"/>
        <v>50.985806694498557</v>
      </c>
    </row>
    <row r="29" spans="1:11" s="125" customFormat="1" ht="14.25" x14ac:dyDescent="0.2">
      <c r="A29" s="128">
        <v>19</v>
      </c>
      <c r="B29" s="129" t="s">
        <v>93</v>
      </c>
      <c r="C29" s="475">
        <v>0</v>
      </c>
      <c r="D29" s="475">
        <v>0</v>
      </c>
      <c r="E29" s="475">
        <v>1</v>
      </c>
      <c r="F29" s="475">
        <f t="shared" si="0"/>
        <v>1</v>
      </c>
      <c r="G29" s="475">
        <v>5412.9</v>
      </c>
      <c r="H29" s="475">
        <v>8561.91</v>
      </c>
      <c r="I29" s="475">
        <f t="shared" si="1"/>
        <v>13974.81</v>
      </c>
      <c r="J29" s="475">
        <f t="shared" si="2"/>
        <v>13974.81</v>
      </c>
      <c r="K29" s="475">
        <f t="shared" si="3"/>
        <v>158.17602394280331</v>
      </c>
    </row>
    <row r="30" spans="1:11" s="125" customFormat="1" ht="14.25" x14ac:dyDescent="0.2">
      <c r="A30" s="128">
        <v>20</v>
      </c>
      <c r="B30" s="129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16226.54</v>
      </c>
      <c r="H30" s="475">
        <v>3986.52</v>
      </c>
      <c r="I30" s="475">
        <f t="shared" si="1"/>
        <v>20213.060000000001</v>
      </c>
      <c r="J30" s="475">
        <f t="shared" si="2"/>
        <v>20213.060000000001</v>
      </c>
      <c r="K30" s="475">
        <f t="shared" si="3"/>
        <v>24.567899256403397</v>
      </c>
    </row>
    <row r="31" spans="1:11" s="125" customFormat="1" ht="14.25" x14ac:dyDescent="0.2">
      <c r="A31" s="128">
        <v>21</v>
      </c>
      <c r="B31" s="129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125" customFormat="1" ht="14.25" x14ac:dyDescent="0.2">
      <c r="A32" s="128">
        <v>22</v>
      </c>
      <c r="B32" s="129" t="s">
        <v>96</v>
      </c>
      <c r="C32" s="475">
        <v>0</v>
      </c>
      <c r="D32" s="475">
        <v>0</v>
      </c>
      <c r="E32" s="475">
        <v>2</v>
      </c>
      <c r="F32" s="475">
        <f t="shared" si="0"/>
        <v>2</v>
      </c>
      <c r="G32" s="475">
        <v>15179.13</v>
      </c>
      <c r="H32" s="475">
        <v>20020.689999999999</v>
      </c>
      <c r="I32" s="475">
        <f t="shared" si="1"/>
        <v>35199.82</v>
      </c>
      <c r="J32" s="475">
        <f t="shared" si="2"/>
        <v>17599.91</v>
      </c>
      <c r="K32" s="475">
        <f t="shared" si="3"/>
        <v>131.89616269180118</v>
      </c>
    </row>
    <row r="33" spans="1:11" s="125" customFormat="1" ht="14.25" x14ac:dyDescent="0.2">
      <c r="A33" s="128">
        <v>23</v>
      </c>
      <c r="B33" s="129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125" customFormat="1" ht="14.25" x14ac:dyDescent="0.2">
      <c r="A34" s="462">
        <v>24</v>
      </c>
      <c r="B34" s="129" t="s">
        <v>110</v>
      </c>
      <c r="C34" s="475">
        <v>0</v>
      </c>
      <c r="D34" s="475">
        <v>0</v>
      </c>
      <c r="E34" s="475">
        <v>2</v>
      </c>
      <c r="F34" s="475">
        <f>(C34+D34+E34)</f>
        <v>2</v>
      </c>
      <c r="G34" s="475">
        <v>16649.080000000002</v>
      </c>
      <c r="H34" s="475">
        <v>4781.8</v>
      </c>
      <c r="I34" s="475">
        <f>(G34+H34)</f>
        <v>21430.880000000001</v>
      </c>
      <c r="J34" s="475">
        <f>(I34/F34)</f>
        <v>10715.44</v>
      </c>
      <c r="K34" s="475">
        <f>(H34/G34)*100</f>
        <v>28.721106511591028</v>
      </c>
    </row>
    <row r="35" spans="1:11" s="125" customFormat="1" ht="14.25" x14ac:dyDescent="0.2">
      <c r="A35" s="462">
        <v>25</v>
      </c>
      <c r="B35" s="129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125" customFormat="1" ht="14.25" x14ac:dyDescent="0.2">
      <c r="A36" s="462">
        <v>26</v>
      </c>
      <c r="B36" s="129" t="s">
        <v>99</v>
      </c>
      <c r="C36" s="475">
        <v>1</v>
      </c>
      <c r="D36" s="475">
        <v>1</v>
      </c>
      <c r="E36" s="475">
        <v>5</v>
      </c>
      <c r="F36" s="475">
        <f t="shared" si="0"/>
        <v>7</v>
      </c>
      <c r="G36" s="475">
        <v>101737.63</v>
      </c>
      <c r="H36" s="475">
        <v>56578.27</v>
      </c>
      <c r="I36" s="475">
        <f t="shared" si="1"/>
        <v>158315.9</v>
      </c>
      <c r="J36" s="475">
        <f t="shared" si="2"/>
        <v>22616.557142857142</v>
      </c>
      <c r="K36" s="475">
        <f t="shared" si="3"/>
        <v>55.611940242759729</v>
      </c>
    </row>
    <row r="37" spans="1:11" s="125" customFormat="1" ht="14.25" x14ac:dyDescent="0.2">
      <c r="A37" s="462">
        <v>27</v>
      </c>
      <c r="B37" s="129" t="s">
        <v>100</v>
      </c>
      <c r="C37" s="475">
        <v>0</v>
      </c>
      <c r="D37" s="475">
        <v>0</v>
      </c>
      <c r="E37" s="475">
        <v>2</v>
      </c>
      <c r="F37" s="475">
        <f t="shared" si="0"/>
        <v>2</v>
      </c>
      <c r="G37" s="475">
        <v>12442.32</v>
      </c>
      <c r="H37" s="475">
        <v>8786.08</v>
      </c>
      <c r="I37" s="475">
        <f t="shared" si="1"/>
        <v>21228.400000000001</v>
      </c>
      <c r="J37" s="475">
        <f t="shared" si="2"/>
        <v>10614.2</v>
      </c>
      <c r="K37" s="475">
        <f t="shared" si="3"/>
        <v>70.614483472535667</v>
      </c>
    </row>
    <row r="38" spans="1:11" s="125" customFormat="1" ht="14.25" x14ac:dyDescent="0.2">
      <c r="A38" s="462">
        <v>28</v>
      </c>
      <c r="B38" s="129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125" customFormat="1" ht="14.25" x14ac:dyDescent="0.2">
      <c r="A39" s="462">
        <v>29</v>
      </c>
      <c r="B39" s="129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10690.45</v>
      </c>
      <c r="H39" s="475">
        <v>7833.09</v>
      </c>
      <c r="I39" s="475">
        <f t="shared" si="1"/>
        <v>18523.54</v>
      </c>
      <c r="J39" s="475">
        <f t="shared" si="2"/>
        <v>18523.54</v>
      </c>
      <c r="K39" s="475">
        <f t="shared" si="3"/>
        <v>73.271845432138022</v>
      </c>
    </row>
    <row r="40" spans="1:11" s="125" customFormat="1" ht="14.25" x14ac:dyDescent="0.2">
      <c r="A40" s="462">
        <v>30</v>
      </c>
      <c r="B40" s="129" t="s">
        <v>103</v>
      </c>
      <c r="C40" s="475">
        <v>2</v>
      </c>
      <c r="D40" s="475">
        <v>0</v>
      </c>
      <c r="E40" s="475">
        <v>0</v>
      </c>
      <c r="F40" s="475">
        <f t="shared" si="0"/>
        <v>2</v>
      </c>
      <c r="G40" s="475">
        <v>2142.21</v>
      </c>
      <c r="H40" s="475">
        <v>6587.75</v>
      </c>
      <c r="I40" s="475">
        <f t="shared" si="1"/>
        <v>8729.9599999999991</v>
      </c>
      <c r="J40" s="475">
        <f t="shared" si="2"/>
        <v>4364.9799999999996</v>
      </c>
      <c r="K40" s="475">
        <f t="shared" si="3"/>
        <v>307.52120473716394</v>
      </c>
    </row>
    <row r="41" spans="1:11" s="125" customFormat="1" ht="14.25" x14ac:dyDescent="0.2">
      <c r="A41" s="462">
        <v>31</v>
      </c>
      <c r="B41" s="129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125" customFormat="1" ht="14.25" x14ac:dyDescent="0.2">
      <c r="A42" s="462">
        <v>32</v>
      </c>
      <c r="B42" s="129" t="s">
        <v>105</v>
      </c>
      <c r="C42" s="475">
        <v>0</v>
      </c>
      <c r="D42" s="475">
        <v>0</v>
      </c>
      <c r="E42" s="475">
        <v>1</v>
      </c>
      <c r="F42" s="475">
        <f t="shared" si="0"/>
        <v>1</v>
      </c>
      <c r="G42" s="475">
        <v>1632.57</v>
      </c>
      <c r="H42" s="475">
        <v>6588.3</v>
      </c>
      <c r="I42" s="475">
        <f t="shared" si="1"/>
        <v>8220.8700000000008</v>
      </c>
      <c r="J42" s="475">
        <f t="shared" si="2"/>
        <v>8220.8700000000008</v>
      </c>
      <c r="K42" s="475">
        <f t="shared" si="3"/>
        <v>403.55390580495782</v>
      </c>
    </row>
    <row r="43" spans="1:11" s="125" customFormat="1" ht="14.25" x14ac:dyDescent="0.2">
      <c r="A43" s="462">
        <v>33</v>
      </c>
      <c r="B43" s="129" t="s">
        <v>106</v>
      </c>
      <c r="C43" s="475">
        <v>0</v>
      </c>
      <c r="D43" s="475">
        <v>0</v>
      </c>
      <c r="E43" s="475">
        <v>8</v>
      </c>
      <c r="F43" s="475">
        <f t="shared" si="0"/>
        <v>8</v>
      </c>
      <c r="G43" s="475">
        <v>134294.37</v>
      </c>
      <c r="H43" s="475">
        <v>83780.63</v>
      </c>
      <c r="I43" s="475">
        <f t="shared" si="1"/>
        <v>218075</v>
      </c>
      <c r="J43" s="475">
        <f t="shared" si="2"/>
        <v>27259.375</v>
      </c>
      <c r="K43" s="475">
        <f t="shared" si="3"/>
        <v>62.385809621058584</v>
      </c>
    </row>
    <row r="44" spans="1:11" s="125" customFormat="1" ht="14.25" x14ac:dyDescent="0.2">
      <c r="A44" s="462">
        <v>34</v>
      </c>
      <c r="B44" s="129" t="s">
        <v>107</v>
      </c>
      <c r="C44" s="475">
        <v>0</v>
      </c>
      <c r="D44" s="475">
        <v>0</v>
      </c>
      <c r="E44" s="475">
        <v>1</v>
      </c>
      <c r="F44" s="475">
        <f t="shared" si="0"/>
        <v>1</v>
      </c>
      <c r="G44" s="475">
        <v>652.91</v>
      </c>
      <c r="H44" s="475">
        <v>87.42</v>
      </c>
      <c r="I44" s="475">
        <f t="shared" si="1"/>
        <v>740.32999999999993</v>
      </c>
      <c r="J44" s="475">
        <f t="shared" si="2"/>
        <v>740.32999999999993</v>
      </c>
      <c r="K44" s="475">
        <f t="shared" si="3"/>
        <v>13.389287956992543</v>
      </c>
    </row>
    <row r="45" spans="1:11" s="125" customFormat="1" ht="14.25" x14ac:dyDescent="0.2">
      <c r="A45" s="462">
        <v>35</v>
      </c>
      <c r="B45" s="129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125" customFormat="1" ht="14.25" x14ac:dyDescent="0.2">
      <c r="A46" s="462">
        <v>36</v>
      </c>
      <c r="B46" s="129" t="s">
        <v>109</v>
      </c>
      <c r="C46" s="475">
        <v>0</v>
      </c>
      <c r="D46" s="475">
        <v>0</v>
      </c>
      <c r="E46" s="475">
        <v>1</v>
      </c>
      <c r="F46" s="475">
        <f t="shared" si="0"/>
        <v>1</v>
      </c>
      <c r="G46" s="475">
        <v>426.03</v>
      </c>
      <c r="H46" s="475">
        <v>66.45</v>
      </c>
      <c r="I46" s="475">
        <f t="shared" si="1"/>
        <v>492.47999999999996</v>
      </c>
      <c r="J46" s="475">
        <f t="shared" si="2"/>
        <v>492.47999999999996</v>
      </c>
      <c r="K46" s="475">
        <f t="shared" si="3"/>
        <v>15.597493134286319</v>
      </c>
    </row>
    <row r="47" spans="1:11" s="124" customFormat="1" x14ac:dyDescent="0.2">
      <c r="A47" s="550" t="s">
        <v>63</v>
      </c>
      <c r="B47" s="551"/>
      <c r="C47" s="478">
        <f t="shared" ref="C47:I47" si="4">SUM(C4:C46)</f>
        <v>7</v>
      </c>
      <c r="D47" s="478">
        <f t="shared" si="4"/>
        <v>4</v>
      </c>
      <c r="E47" s="478">
        <f t="shared" si="4"/>
        <v>52</v>
      </c>
      <c r="F47" s="478">
        <f t="shared" si="4"/>
        <v>63</v>
      </c>
      <c r="G47" s="478">
        <f t="shared" si="4"/>
        <v>1279402.46</v>
      </c>
      <c r="H47" s="478">
        <f t="shared" si="4"/>
        <v>649430.79999999993</v>
      </c>
      <c r="I47" s="478">
        <f t="shared" si="4"/>
        <v>1928833.26</v>
      </c>
      <c r="J47" s="478">
        <f t="shared" si="2"/>
        <v>30616.400952380951</v>
      </c>
      <c r="K47" s="478">
        <f t="shared" si="3"/>
        <v>50.760477668614136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136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7" t="s">
        <v>2</v>
      </c>
    </row>
    <row r="10" spans="1:11" ht="30" customHeight="1" x14ac:dyDescent="0.2">
      <c r="A10" s="133" t="s">
        <v>64</v>
      </c>
      <c r="B10" s="133" t="s">
        <v>117</v>
      </c>
      <c r="C10" s="133" t="s">
        <v>118</v>
      </c>
      <c r="D10" s="133" t="s">
        <v>67</v>
      </c>
      <c r="E10" s="133" t="s">
        <v>119</v>
      </c>
      <c r="F10" s="133" t="s">
        <v>69</v>
      </c>
      <c r="G10" s="133" t="s">
        <v>70</v>
      </c>
      <c r="H10" s="133" t="s">
        <v>71</v>
      </c>
      <c r="I10" s="133" t="s">
        <v>72</v>
      </c>
      <c r="J10" s="133" t="s">
        <v>73</v>
      </c>
      <c r="K10" s="133" t="s">
        <v>74</v>
      </c>
    </row>
    <row r="11" spans="1:11" s="132" customFormat="1" ht="14.25" x14ac:dyDescent="0.2">
      <c r="A11" s="135">
        <v>1</v>
      </c>
      <c r="B11" s="136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132" customFormat="1" ht="14.25" x14ac:dyDescent="0.2">
      <c r="A12" s="135">
        <v>2</v>
      </c>
      <c r="B12" s="136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132" customFormat="1" ht="14.25" x14ac:dyDescent="0.2">
      <c r="A13" s="135">
        <v>3</v>
      </c>
      <c r="B13" s="136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132" customFormat="1" ht="14.25" x14ac:dyDescent="0.2">
      <c r="A14" s="135">
        <v>4</v>
      </c>
      <c r="B14" s="136" t="s">
        <v>78</v>
      </c>
      <c r="C14" s="475">
        <v>0</v>
      </c>
      <c r="D14" s="475">
        <v>0</v>
      </c>
      <c r="E14" s="475">
        <v>0</v>
      </c>
      <c r="F14" s="475">
        <f t="shared" si="0"/>
        <v>0</v>
      </c>
      <c r="G14" s="475">
        <v>0</v>
      </c>
      <c r="H14" s="475">
        <v>0</v>
      </c>
      <c r="I14" s="475">
        <f t="shared" si="1"/>
        <v>0</v>
      </c>
      <c r="J14" s="475" t="e">
        <f t="shared" si="2"/>
        <v>#DIV/0!</v>
      </c>
      <c r="K14" s="475" t="e">
        <f t="shared" si="3"/>
        <v>#DIV/0!</v>
      </c>
    </row>
    <row r="15" spans="1:11" s="132" customFormat="1" ht="14.25" x14ac:dyDescent="0.2">
      <c r="A15" s="135">
        <v>5</v>
      </c>
      <c r="B15" s="136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132" customFormat="1" ht="14.25" x14ac:dyDescent="0.2">
      <c r="A16" s="135">
        <v>6</v>
      </c>
      <c r="B16" s="136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132" customFormat="1" ht="14.25" x14ac:dyDescent="0.2">
      <c r="A17" s="135">
        <v>7</v>
      </c>
      <c r="B17" s="136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132" customFormat="1" ht="14.25" x14ac:dyDescent="0.2">
      <c r="A18" s="135">
        <v>8</v>
      </c>
      <c r="B18" s="136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132" customFormat="1" ht="14.25" x14ac:dyDescent="0.2">
      <c r="A19" s="135">
        <v>9</v>
      </c>
      <c r="B19" s="136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132" customFormat="1" ht="14.25" x14ac:dyDescent="0.2">
      <c r="A20" s="135">
        <v>10</v>
      </c>
      <c r="B20" s="136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132" customFormat="1" ht="14.25" x14ac:dyDescent="0.2">
      <c r="A21" s="135">
        <v>11</v>
      </c>
      <c r="B21" s="136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132" customFormat="1" ht="14.25" x14ac:dyDescent="0.2">
      <c r="A22" s="135">
        <v>12</v>
      </c>
      <c r="B22" s="136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132" customFormat="1" ht="14.25" x14ac:dyDescent="0.2">
      <c r="A23" s="135">
        <v>13</v>
      </c>
      <c r="B23" s="136" t="s">
        <v>87</v>
      </c>
      <c r="C23" s="475">
        <v>0</v>
      </c>
      <c r="D23" s="475">
        <v>0</v>
      </c>
      <c r="E23" s="475">
        <v>0</v>
      </c>
      <c r="F23" s="475">
        <f t="shared" si="0"/>
        <v>0</v>
      </c>
      <c r="G23" s="475">
        <v>0</v>
      </c>
      <c r="H23" s="475">
        <v>0</v>
      </c>
      <c r="I23" s="475">
        <f t="shared" si="1"/>
        <v>0</v>
      </c>
      <c r="J23" s="475" t="e">
        <f t="shared" si="2"/>
        <v>#DIV/0!</v>
      </c>
      <c r="K23" s="475" t="e">
        <f t="shared" si="3"/>
        <v>#DIV/0!</v>
      </c>
    </row>
    <row r="24" spans="1:11" s="132" customFormat="1" ht="14.25" x14ac:dyDescent="0.2">
      <c r="A24" s="135">
        <v>14</v>
      </c>
      <c r="B24" s="136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132" customFormat="1" ht="14.25" x14ac:dyDescent="0.2">
      <c r="A25" s="135">
        <v>15</v>
      </c>
      <c r="B25" s="136" t="s">
        <v>89</v>
      </c>
      <c r="C25" s="475">
        <v>0</v>
      </c>
      <c r="D25" s="475">
        <v>0</v>
      </c>
      <c r="E25" s="475">
        <v>0</v>
      </c>
      <c r="F25" s="475">
        <f t="shared" si="0"/>
        <v>0</v>
      </c>
      <c r="G25" s="475">
        <v>0</v>
      </c>
      <c r="H25" s="475">
        <v>0</v>
      </c>
      <c r="I25" s="475">
        <f t="shared" si="1"/>
        <v>0</v>
      </c>
      <c r="J25" s="475" t="e">
        <f t="shared" si="2"/>
        <v>#DIV/0!</v>
      </c>
      <c r="K25" s="475" t="e">
        <f t="shared" si="3"/>
        <v>#DIV/0!</v>
      </c>
    </row>
    <row r="26" spans="1:11" s="132" customFormat="1" ht="14.25" x14ac:dyDescent="0.2">
      <c r="A26" s="135">
        <v>16</v>
      </c>
      <c r="B26" s="136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132" customFormat="1" ht="14.25" x14ac:dyDescent="0.2">
      <c r="A27" s="135">
        <v>17</v>
      </c>
      <c r="B27" s="136" t="s">
        <v>91</v>
      </c>
      <c r="C27" s="475">
        <v>0</v>
      </c>
      <c r="D27" s="475">
        <v>0</v>
      </c>
      <c r="E27" s="475">
        <v>4</v>
      </c>
      <c r="F27" s="475">
        <f t="shared" si="0"/>
        <v>4</v>
      </c>
      <c r="G27" s="475">
        <v>11100.42</v>
      </c>
      <c r="H27" s="475">
        <v>92350.82</v>
      </c>
      <c r="I27" s="475">
        <f t="shared" si="1"/>
        <v>103451.24</v>
      </c>
      <c r="J27" s="475">
        <f t="shared" si="2"/>
        <v>25862.81</v>
      </c>
      <c r="K27" s="475">
        <f t="shared" si="3"/>
        <v>831.95788988164418</v>
      </c>
    </row>
    <row r="28" spans="1:11" s="132" customFormat="1" ht="14.25" x14ac:dyDescent="0.2">
      <c r="A28" s="135">
        <v>18</v>
      </c>
      <c r="B28" s="136" t="s">
        <v>92</v>
      </c>
      <c r="C28" s="475">
        <v>0</v>
      </c>
      <c r="D28" s="475">
        <v>0</v>
      </c>
      <c r="E28" s="475">
        <v>5</v>
      </c>
      <c r="F28" s="475">
        <f t="shared" si="0"/>
        <v>5</v>
      </c>
      <c r="G28" s="475">
        <v>15460.63</v>
      </c>
      <c r="H28" s="475">
        <v>14376.4</v>
      </c>
      <c r="I28" s="475">
        <f t="shared" si="1"/>
        <v>29837.03</v>
      </c>
      <c r="J28" s="475">
        <f t="shared" si="2"/>
        <v>5967.4059999999999</v>
      </c>
      <c r="K28" s="475">
        <f t="shared" si="3"/>
        <v>92.987155115929951</v>
      </c>
    </row>
    <row r="29" spans="1:11" s="132" customFormat="1" ht="14.25" x14ac:dyDescent="0.2">
      <c r="A29" s="135">
        <v>19</v>
      </c>
      <c r="B29" s="136" t="s">
        <v>93</v>
      </c>
      <c r="C29" s="475">
        <v>0</v>
      </c>
      <c r="D29" s="475">
        <v>0</v>
      </c>
      <c r="E29" s="475">
        <v>0</v>
      </c>
      <c r="F29" s="475">
        <f t="shared" si="0"/>
        <v>0</v>
      </c>
      <c r="G29" s="475">
        <v>0</v>
      </c>
      <c r="H29" s="475">
        <v>0</v>
      </c>
      <c r="I29" s="475">
        <f t="shared" si="1"/>
        <v>0</v>
      </c>
      <c r="J29" s="475" t="e">
        <f t="shared" si="2"/>
        <v>#DIV/0!</v>
      </c>
      <c r="K29" s="475" t="e">
        <f t="shared" si="3"/>
        <v>#DIV/0!</v>
      </c>
    </row>
    <row r="30" spans="1:11" s="132" customFormat="1" ht="14.25" x14ac:dyDescent="0.2">
      <c r="A30" s="135">
        <v>20</v>
      </c>
      <c r="B30" s="136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132" customFormat="1" ht="14.25" x14ac:dyDescent="0.2">
      <c r="A31" s="135">
        <v>21</v>
      </c>
      <c r="B31" s="136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132" customFormat="1" ht="14.25" x14ac:dyDescent="0.2">
      <c r="A32" s="135">
        <v>22</v>
      </c>
      <c r="B32" s="136" t="s">
        <v>96</v>
      </c>
      <c r="C32" s="475">
        <v>0</v>
      </c>
      <c r="D32" s="475">
        <v>0</v>
      </c>
      <c r="E32" s="475">
        <v>0</v>
      </c>
      <c r="F32" s="475">
        <f t="shared" si="0"/>
        <v>0</v>
      </c>
      <c r="G32" s="475">
        <v>0</v>
      </c>
      <c r="H32" s="475">
        <v>0</v>
      </c>
      <c r="I32" s="475">
        <f t="shared" si="1"/>
        <v>0</v>
      </c>
      <c r="J32" s="475" t="e">
        <f t="shared" si="2"/>
        <v>#DIV/0!</v>
      </c>
      <c r="K32" s="475" t="e">
        <f t="shared" si="3"/>
        <v>#DIV/0!</v>
      </c>
    </row>
    <row r="33" spans="1:11" s="132" customFormat="1" ht="14.25" x14ac:dyDescent="0.2">
      <c r="A33" s="135">
        <v>23</v>
      </c>
      <c r="B33" s="136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132" customFormat="1" ht="14.25" x14ac:dyDescent="0.2">
      <c r="A34" s="462">
        <v>24</v>
      </c>
      <c r="B34" s="136" t="s">
        <v>110</v>
      </c>
      <c r="C34" s="475">
        <v>0</v>
      </c>
      <c r="D34" s="475">
        <v>0</v>
      </c>
      <c r="E34" s="475">
        <v>3</v>
      </c>
      <c r="F34" s="475">
        <f>(C34+D34+E34)</f>
        <v>3</v>
      </c>
      <c r="G34" s="475">
        <v>2975.28</v>
      </c>
      <c r="H34" s="475">
        <v>2812.36</v>
      </c>
      <c r="I34" s="475">
        <f>(G34+H34)</f>
        <v>5787.64</v>
      </c>
      <c r="J34" s="475">
        <f>(I34/F34)</f>
        <v>1929.2133333333334</v>
      </c>
      <c r="K34" s="475">
        <f>(H34/G34)*100</f>
        <v>94.524212847194207</v>
      </c>
    </row>
    <row r="35" spans="1:11" s="132" customFormat="1" ht="14.25" x14ac:dyDescent="0.2">
      <c r="A35" s="462">
        <v>25</v>
      </c>
      <c r="B35" s="136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132" customFormat="1" ht="14.25" x14ac:dyDescent="0.2">
      <c r="A36" s="462">
        <v>26</v>
      </c>
      <c r="B36" s="136" t="s">
        <v>99</v>
      </c>
      <c r="C36" s="475">
        <v>0</v>
      </c>
      <c r="D36" s="475">
        <v>0</v>
      </c>
      <c r="E36" s="475">
        <v>1</v>
      </c>
      <c r="F36" s="475">
        <f t="shared" si="0"/>
        <v>1</v>
      </c>
      <c r="G36" s="475">
        <v>605.46</v>
      </c>
      <c r="H36" s="475">
        <v>570.84</v>
      </c>
      <c r="I36" s="475">
        <f t="shared" si="1"/>
        <v>1176.3000000000002</v>
      </c>
      <c r="J36" s="475">
        <f t="shared" si="2"/>
        <v>1176.3000000000002</v>
      </c>
      <c r="K36" s="475">
        <f t="shared" si="3"/>
        <v>94.282033495193744</v>
      </c>
    </row>
    <row r="37" spans="1:11" s="132" customFormat="1" ht="14.25" x14ac:dyDescent="0.2">
      <c r="A37" s="462">
        <v>27</v>
      </c>
      <c r="B37" s="136" t="s">
        <v>100</v>
      </c>
      <c r="C37" s="475">
        <v>0</v>
      </c>
      <c r="D37" s="475">
        <v>0</v>
      </c>
      <c r="E37" s="475">
        <v>0</v>
      </c>
      <c r="F37" s="475">
        <f t="shared" si="0"/>
        <v>0</v>
      </c>
      <c r="G37" s="475">
        <v>0</v>
      </c>
      <c r="H37" s="475">
        <v>0</v>
      </c>
      <c r="I37" s="475">
        <f t="shared" si="1"/>
        <v>0</v>
      </c>
      <c r="J37" s="475" t="e">
        <f t="shared" si="2"/>
        <v>#DIV/0!</v>
      </c>
      <c r="K37" s="475" t="e">
        <f t="shared" si="3"/>
        <v>#DIV/0!</v>
      </c>
    </row>
    <row r="38" spans="1:11" s="132" customFormat="1" ht="14.25" x14ac:dyDescent="0.2">
      <c r="A38" s="462">
        <v>28</v>
      </c>
      <c r="B38" s="136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132" customFormat="1" ht="14.25" x14ac:dyDescent="0.2">
      <c r="A39" s="462">
        <v>29</v>
      </c>
      <c r="B39" s="136" t="s">
        <v>102</v>
      </c>
      <c r="C39" s="475">
        <v>0</v>
      </c>
      <c r="D39" s="475">
        <v>0</v>
      </c>
      <c r="E39" s="475">
        <v>0</v>
      </c>
      <c r="F39" s="475">
        <f t="shared" si="0"/>
        <v>0</v>
      </c>
      <c r="G39" s="475">
        <v>0</v>
      </c>
      <c r="H39" s="475">
        <v>0</v>
      </c>
      <c r="I39" s="475">
        <f t="shared" si="1"/>
        <v>0</v>
      </c>
      <c r="J39" s="475" t="e">
        <f t="shared" si="2"/>
        <v>#DIV/0!</v>
      </c>
      <c r="K39" s="475" t="e">
        <f t="shared" si="3"/>
        <v>#DIV/0!</v>
      </c>
    </row>
    <row r="40" spans="1:11" s="132" customFormat="1" ht="14.25" x14ac:dyDescent="0.2">
      <c r="A40" s="462">
        <v>30</v>
      </c>
      <c r="B40" s="136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132" customFormat="1" ht="14.25" x14ac:dyDescent="0.2">
      <c r="A41" s="462">
        <v>31</v>
      </c>
      <c r="B41" s="136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132" customFormat="1" ht="14.25" x14ac:dyDescent="0.2">
      <c r="A42" s="462">
        <v>32</v>
      </c>
      <c r="B42" s="136" t="s">
        <v>105</v>
      </c>
      <c r="C42" s="475">
        <v>0</v>
      </c>
      <c r="D42" s="475">
        <v>0</v>
      </c>
      <c r="E42" s="475">
        <v>0</v>
      </c>
      <c r="F42" s="475">
        <f t="shared" si="0"/>
        <v>0</v>
      </c>
      <c r="G42" s="475">
        <v>0</v>
      </c>
      <c r="H42" s="475">
        <v>0</v>
      </c>
      <c r="I42" s="475">
        <f t="shared" si="1"/>
        <v>0</v>
      </c>
      <c r="J42" s="475" t="e">
        <f t="shared" si="2"/>
        <v>#DIV/0!</v>
      </c>
      <c r="K42" s="475" t="e">
        <f t="shared" si="3"/>
        <v>#DIV/0!</v>
      </c>
    </row>
    <row r="43" spans="1:11" s="132" customFormat="1" ht="14.25" x14ac:dyDescent="0.2">
      <c r="A43" s="462">
        <v>33</v>
      </c>
      <c r="B43" s="136" t="s">
        <v>106</v>
      </c>
      <c r="C43" s="475">
        <v>0</v>
      </c>
      <c r="D43" s="475">
        <v>0</v>
      </c>
      <c r="E43" s="475">
        <v>6</v>
      </c>
      <c r="F43" s="475">
        <f t="shared" si="0"/>
        <v>6</v>
      </c>
      <c r="G43" s="475">
        <v>12714.97</v>
      </c>
      <c r="H43" s="475">
        <v>10341.33</v>
      </c>
      <c r="I43" s="475">
        <f t="shared" si="1"/>
        <v>23056.3</v>
      </c>
      <c r="J43" s="475">
        <f t="shared" si="2"/>
        <v>3842.7166666666667</v>
      </c>
      <c r="K43" s="475">
        <f t="shared" si="3"/>
        <v>81.331926068248691</v>
      </c>
    </row>
    <row r="44" spans="1:11" s="132" customFormat="1" ht="14.25" x14ac:dyDescent="0.2">
      <c r="A44" s="462">
        <v>34</v>
      </c>
      <c r="B44" s="136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132" customFormat="1" ht="14.25" x14ac:dyDescent="0.2">
      <c r="A45" s="462">
        <v>35</v>
      </c>
      <c r="B45" s="136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132" customFormat="1" ht="14.25" x14ac:dyDescent="0.2">
      <c r="A46" s="462">
        <v>36</v>
      </c>
      <c r="B46" s="136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131" customFormat="1" x14ac:dyDescent="0.2">
      <c r="A47" s="550" t="s">
        <v>63</v>
      </c>
      <c r="B47" s="551"/>
      <c r="C47" s="478">
        <f t="shared" ref="C47:I47" si="4">SUM(C4:C46)</f>
        <v>0</v>
      </c>
      <c r="D47" s="478">
        <f t="shared" si="4"/>
        <v>0</v>
      </c>
      <c r="E47" s="478">
        <f t="shared" si="4"/>
        <v>19</v>
      </c>
      <c r="F47" s="478">
        <f t="shared" si="4"/>
        <v>19</v>
      </c>
      <c r="G47" s="478">
        <f t="shared" si="4"/>
        <v>42856.759999999995</v>
      </c>
      <c r="H47" s="478">
        <f t="shared" si="4"/>
        <v>120451.75</v>
      </c>
      <c r="I47" s="478">
        <f t="shared" si="4"/>
        <v>163308.51</v>
      </c>
      <c r="J47" s="478">
        <f t="shared" si="2"/>
        <v>8595.1847368421058</v>
      </c>
      <c r="K47" s="478">
        <f t="shared" si="3"/>
        <v>281.05659410557405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137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4" t="s">
        <v>2</v>
      </c>
    </row>
    <row r="10" spans="1:11" ht="30" customHeight="1" x14ac:dyDescent="0.2">
      <c r="A10" s="140" t="s">
        <v>64</v>
      </c>
      <c r="B10" s="140" t="s">
        <v>117</v>
      </c>
      <c r="C10" s="140" t="s">
        <v>118</v>
      </c>
      <c r="D10" s="140" t="s">
        <v>67</v>
      </c>
      <c r="E10" s="140" t="s">
        <v>119</v>
      </c>
      <c r="F10" s="140" t="s">
        <v>69</v>
      </c>
      <c r="G10" s="140" t="s">
        <v>70</v>
      </c>
      <c r="H10" s="140" t="s">
        <v>71</v>
      </c>
      <c r="I10" s="140" t="s">
        <v>72</v>
      </c>
      <c r="J10" s="140" t="s">
        <v>73</v>
      </c>
      <c r="K10" s="140" t="s">
        <v>74</v>
      </c>
    </row>
    <row r="11" spans="1:11" s="139" customFormat="1" ht="14.25" x14ac:dyDescent="0.2">
      <c r="A11" s="142">
        <v>1</v>
      </c>
      <c r="B11" s="143" t="s">
        <v>75</v>
      </c>
      <c r="C11" s="475">
        <v>0</v>
      </c>
      <c r="D11" s="475">
        <v>0</v>
      </c>
      <c r="E11" s="475">
        <v>1</v>
      </c>
      <c r="F11" s="475">
        <f t="shared" ref="F11:F46" si="0">(C11+D11+E11)</f>
        <v>1</v>
      </c>
      <c r="G11" s="475">
        <v>4061.6</v>
      </c>
      <c r="H11" s="475">
        <v>6342.27</v>
      </c>
      <c r="I11" s="475">
        <f t="shared" ref="I11:I46" si="1">(G11+H11)</f>
        <v>10403.870000000001</v>
      </c>
      <c r="J11" s="475">
        <f t="shared" ref="J11:J47" si="2">(I11/F11)</f>
        <v>10403.870000000001</v>
      </c>
      <c r="K11" s="475">
        <f t="shared" ref="K11:K47" si="3">(H11/G11)*100</f>
        <v>156.1520090604688</v>
      </c>
    </row>
    <row r="12" spans="1:11" s="139" customFormat="1" ht="14.25" x14ac:dyDescent="0.2">
      <c r="A12" s="142">
        <v>2</v>
      </c>
      <c r="B12" s="143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139" customFormat="1" ht="14.25" x14ac:dyDescent="0.2">
      <c r="A13" s="142">
        <v>3</v>
      </c>
      <c r="B13" s="143" t="s">
        <v>77</v>
      </c>
      <c r="C13" s="475">
        <v>0</v>
      </c>
      <c r="D13" s="475">
        <v>0</v>
      </c>
      <c r="E13" s="475">
        <v>1</v>
      </c>
      <c r="F13" s="475">
        <f t="shared" si="0"/>
        <v>1</v>
      </c>
      <c r="G13" s="475">
        <v>484.21</v>
      </c>
      <c r="H13" s="475">
        <v>1319.71</v>
      </c>
      <c r="I13" s="475">
        <f t="shared" si="1"/>
        <v>1803.92</v>
      </c>
      <c r="J13" s="475">
        <f t="shared" si="2"/>
        <v>1803.92</v>
      </c>
      <c r="K13" s="475">
        <f t="shared" si="3"/>
        <v>272.54910059684852</v>
      </c>
    </row>
    <row r="14" spans="1:11" s="139" customFormat="1" ht="14.25" x14ac:dyDescent="0.2">
      <c r="A14" s="142">
        <v>4</v>
      </c>
      <c r="B14" s="143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5617.46</v>
      </c>
      <c r="H14" s="475">
        <v>6355.36</v>
      </c>
      <c r="I14" s="475">
        <f t="shared" si="1"/>
        <v>11972.82</v>
      </c>
      <c r="J14" s="475">
        <f t="shared" si="2"/>
        <v>11972.82</v>
      </c>
      <c r="K14" s="475">
        <f t="shared" si="3"/>
        <v>113.13583007266628</v>
      </c>
    </row>
    <row r="15" spans="1:11" s="139" customFormat="1" ht="14.25" x14ac:dyDescent="0.2">
      <c r="A15" s="142">
        <v>5</v>
      </c>
      <c r="B15" s="143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139" customFormat="1" ht="14.25" x14ac:dyDescent="0.2">
      <c r="A16" s="142">
        <v>6</v>
      </c>
      <c r="B16" s="143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139" customFormat="1" ht="14.25" x14ac:dyDescent="0.2">
      <c r="A17" s="142">
        <v>7</v>
      </c>
      <c r="B17" s="143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139" customFormat="1" ht="14.25" x14ac:dyDescent="0.2">
      <c r="A18" s="142">
        <v>8</v>
      </c>
      <c r="B18" s="143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139" customFormat="1" ht="14.25" x14ac:dyDescent="0.2">
      <c r="A19" s="142">
        <v>9</v>
      </c>
      <c r="B19" s="143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139" customFormat="1" ht="14.25" x14ac:dyDescent="0.2">
      <c r="A20" s="142">
        <v>10</v>
      </c>
      <c r="B20" s="143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139" customFormat="1" ht="14.25" x14ac:dyDescent="0.2">
      <c r="A21" s="142">
        <v>11</v>
      </c>
      <c r="B21" s="143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139" customFormat="1" ht="14.25" x14ac:dyDescent="0.2">
      <c r="A22" s="142">
        <v>12</v>
      </c>
      <c r="B22" s="143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139" customFormat="1" ht="14.25" x14ac:dyDescent="0.2">
      <c r="A23" s="142">
        <v>13</v>
      </c>
      <c r="B23" s="143" t="s">
        <v>87</v>
      </c>
      <c r="C23" s="475">
        <v>0</v>
      </c>
      <c r="D23" s="475">
        <v>0</v>
      </c>
      <c r="E23" s="475">
        <v>1</v>
      </c>
      <c r="F23" s="475">
        <f t="shared" si="0"/>
        <v>1</v>
      </c>
      <c r="G23" s="475">
        <v>2657.09</v>
      </c>
      <c r="H23" s="475">
        <v>2917.42</v>
      </c>
      <c r="I23" s="475">
        <f t="shared" si="1"/>
        <v>5574.51</v>
      </c>
      <c r="J23" s="475">
        <f t="shared" si="2"/>
        <v>5574.51</v>
      </c>
      <c r="K23" s="475">
        <f t="shared" si="3"/>
        <v>109.79756048910649</v>
      </c>
    </row>
    <row r="24" spans="1:11" s="139" customFormat="1" ht="14.25" x14ac:dyDescent="0.2">
      <c r="A24" s="142">
        <v>14</v>
      </c>
      <c r="B24" s="143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139" customFormat="1" ht="14.25" x14ac:dyDescent="0.2">
      <c r="A25" s="142">
        <v>15</v>
      </c>
      <c r="B25" s="143" t="s">
        <v>89</v>
      </c>
      <c r="C25" s="475">
        <v>8</v>
      </c>
      <c r="D25" s="475">
        <v>7</v>
      </c>
      <c r="E25" s="475">
        <v>3</v>
      </c>
      <c r="F25" s="475">
        <f t="shared" si="0"/>
        <v>18</v>
      </c>
      <c r="G25" s="475">
        <v>65821.17</v>
      </c>
      <c r="H25" s="475">
        <v>83608.58</v>
      </c>
      <c r="I25" s="475">
        <f t="shared" si="1"/>
        <v>149429.75</v>
      </c>
      <c r="J25" s="475">
        <f t="shared" si="2"/>
        <v>8301.6527777777774</v>
      </c>
      <c r="K25" s="475">
        <f t="shared" si="3"/>
        <v>127.02384354456173</v>
      </c>
    </row>
    <row r="26" spans="1:11" s="139" customFormat="1" ht="14.25" x14ac:dyDescent="0.2">
      <c r="A26" s="142">
        <v>16</v>
      </c>
      <c r="B26" s="143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139" customFormat="1" ht="14.25" x14ac:dyDescent="0.2">
      <c r="A27" s="142">
        <v>17</v>
      </c>
      <c r="B27" s="143" t="s">
        <v>91</v>
      </c>
      <c r="C27" s="475">
        <v>0</v>
      </c>
      <c r="D27" s="475">
        <v>0</v>
      </c>
      <c r="E27" s="475">
        <v>4</v>
      </c>
      <c r="F27" s="475">
        <f t="shared" si="0"/>
        <v>4</v>
      </c>
      <c r="G27" s="475">
        <v>264254.56</v>
      </c>
      <c r="H27" s="475">
        <v>1240010.32</v>
      </c>
      <c r="I27" s="475">
        <f t="shared" si="1"/>
        <v>1504264.8800000001</v>
      </c>
      <c r="J27" s="475">
        <f t="shared" si="2"/>
        <v>376066.22000000003</v>
      </c>
      <c r="K27" s="475">
        <f t="shared" si="3"/>
        <v>469.24840956386902</v>
      </c>
    </row>
    <row r="28" spans="1:11" s="139" customFormat="1" ht="14.25" x14ac:dyDescent="0.2">
      <c r="A28" s="142">
        <v>18</v>
      </c>
      <c r="B28" s="143" t="s">
        <v>92</v>
      </c>
      <c r="C28" s="475">
        <v>0</v>
      </c>
      <c r="D28" s="475">
        <v>0</v>
      </c>
      <c r="E28" s="475">
        <v>14</v>
      </c>
      <c r="F28" s="475">
        <f t="shared" si="0"/>
        <v>14</v>
      </c>
      <c r="G28" s="475">
        <v>362399.24</v>
      </c>
      <c r="H28" s="475">
        <v>520759.14</v>
      </c>
      <c r="I28" s="475">
        <f t="shared" si="1"/>
        <v>883158.38</v>
      </c>
      <c r="J28" s="475">
        <f t="shared" si="2"/>
        <v>63082.741428571426</v>
      </c>
      <c r="K28" s="475">
        <f t="shared" si="3"/>
        <v>143.69763578974391</v>
      </c>
    </row>
    <row r="29" spans="1:11" s="139" customFormat="1" ht="14.25" x14ac:dyDescent="0.2">
      <c r="A29" s="142">
        <v>19</v>
      </c>
      <c r="B29" s="143" t="s">
        <v>93</v>
      </c>
      <c r="C29" s="475">
        <v>2</v>
      </c>
      <c r="D29" s="475">
        <v>2</v>
      </c>
      <c r="E29" s="475">
        <v>2</v>
      </c>
      <c r="F29" s="475">
        <f t="shared" si="0"/>
        <v>6</v>
      </c>
      <c r="G29" s="475">
        <v>43962.23</v>
      </c>
      <c r="H29" s="475">
        <v>28168.69</v>
      </c>
      <c r="I29" s="475">
        <f t="shared" si="1"/>
        <v>72130.92</v>
      </c>
      <c r="J29" s="475">
        <f t="shared" si="2"/>
        <v>12021.82</v>
      </c>
      <c r="K29" s="475">
        <f t="shared" si="3"/>
        <v>64.074752349914917</v>
      </c>
    </row>
    <row r="30" spans="1:11" s="139" customFormat="1" ht="14.25" x14ac:dyDescent="0.2">
      <c r="A30" s="142">
        <v>20</v>
      </c>
      <c r="B30" s="143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139" customFormat="1" ht="14.25" x14ac:dyDescent="0.2">
      <c r="A31" s="142">
        <v>21</v>
      </c>
      <c r="B31" s="143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139" customFormat="1" ht="14.25" x14ac:dyDescent="0.2">
      <c r="A32" s="142">
        <v>22</v>
      </c>
      <c r="B32" s="143" t="s">
        <v>96</v>
      </c>
      <c r="C32" s="475">
        <v>0</v>
      </c>
      <c r="D32" s="475">
        <v>0</v>
      </c>
      <c r="E32" s="475">
        <v>2</v>
      </c>
      <c r="F32" s="475">
        <f t="shared" si="0"/>
        <v>2</v>
      </c>
      <c r="G32" s="475">
        <v>17675.099999999999</v>
      </c>
      <c r="H32" s="475">
        <v>15811.66</v>
      </c>
      <c r="I32" s="475">
        <f t="shared" si="1"/>
        <v>33486.759999999995</v>
      </c>
      <c r="J32" s="475">
        <f t="shared" si="2"/>
        <v>16743.379999999997</v>
      </c>
      <c r="K32" s="475">
        <f t="shared" si="3"/>
        <v>89.457259081985399</v>
      </c>
    </row>
    <row r="33" spans="1:11" s="139" customFormat="1" ht="14.25" x14ac:dyDescent="0.2">
      <c r="A33" s="142">
        <v>23</v>
      </c>
      <c r="B33" s="143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139" customFormat="1" ht="14.25" x14ac:dyDescent="0.2">
      <c r="A34" s="462">
        <v>24</v>
      </c>
      <c r="B34" s="143" t="s">
        <v>110</v>
      </c>
      <c r="C34" s="475">
        <v>0</v>
      </c>
      <c r="D34" s="475">
        <v>0</v>
      </c>
      <c r="E34" s="475">
        <v>3</v>
      </c>
      <c r="F34" s="475">
        <f>(C34+D34+E34)</f>
        <v>3</v>
      </c>
      <c r="G34" s="475">
        <v>28594.17</v>
      </c>
      <c r="H34" s="475">
        <v>20948.490000000002</v>
      </c>
      <c r="I34" s="475">
        <f>(G34+H34)</f>
        <v>49542.66</v>
      </c>
      <c r="J34" s="475">
        <f>(I34/F34)</f>
        <v>16514.22</v>
      </c>
      <c r="K34" s="475">
        <f>(H34/G34)*100</f>
        <v>73.261402586611197</v>
      </c>
    </row>
    <row r="35" spans="1:11" s="139" customFormat="1" ht="14.25" x14ac:dyDescent="0.2">
      <c r="A35" s="462">
        <v>25</v>
      </c>
      <c r="B35" s="143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139" customFormat="1" ht="14.25" x14ac:dyDescent="0.2">
      <c r="A36" s="462">
        <v>26</v>
      </c>
      <c r="B36" s="143" t="s">
        <v>99</v>
      </c>
      <c r="C36" s="475">
        <v>4</v>
      </c>
      <c r="D36" s="475">
        <v>3</v>
      </c>
      <c r="E36" s="475">
        <v>11</v>
      </c>
      <c r="F36" s="475">
        <f t="shared" si="0"/>
        <v>18</v>
      </c>
      <c r="G36" s="475">
        <v>205442.25</v>
      </c>
      <c r="H36" s="475">
        <v>596004.16</v>
      </c>
      <c r="I36" s="475">
        <f t="shared" si="1"/>
        <v>801446.41</v>
      </c>
      <c r="J36" s="475">
        <f t="shared" si="2"/>
        <v>44524.800555555557</v>
      </c>
      <c r="K36" s="475">
        <f t="shared" si="3"/>
        <v>290.10788189868447</v>
      </c>
    </row>
    <row r="37" spans="1:11" s="139" customFormat="1" ht="14.25" x14ac:dyDescent="0.2">
      <c r="A37" s="462">
        <v>27</v>
      </c>
      <c r="B37" s="143" t="s">
        <v>100</v>
      </c>
      <c r="C37" s="475">
        <v>0</v>
      </c>
      <c r="D37" s="475">
        <v>1</v>
      </c>
      <c r="E37" s="475">
        <v>2</v>
      </c>
      <c r="F37" s="475">
        <f t="shared" si="0"/>
        <v>3</v>
      </c>
      <c r="G37" s="475">
        <v>27987.74</v>
      </c>
      <c r="H37" s="475">
        <v>28066.38</v>
      </c>
      <c r="I37" s="475">
        <f t="shared" si="1"/>
        <v>56054.12</v>
      </c>
      <c r="J37" s="475">
        <f t="shared" si="2"/>
        <v>18684.706666666669</v>
      </c>
      <c r="K37" s="475">
        <f t="shared" si="3"/>
        <v>100.28098017203246</v>
      </c>
    </row>
    <row r="38" spans="1:11" s="139" customFormat="1" ht="14.25" x14ac:dyDescent="0.2">
      <c r="A38" s="462">
        <v>28</v>
      </c>
      <c r="B38" s="143" t="s">
        <v>101</v>
      </c>
      <c r="C38" s="475">
        <v>0</v>
      </c>
      <c r="D38" s="475">
        <v>3</v>
      </c>
      <c r="E38" s="475">
        <v>0</v>
      </c>
      <c r="F38" s="475">
        <f t="shared" si="0"/>
        <v>3</v>
      </c>
      <c r="G38" s="475">
        <v>15730.1</v>
      </c>
      <c r="H38" s="475">
        <v>11916.53</v>
      </c>
      <c r="I38" s="475">
        <f t="shared" si="1"/>
        <v>27646.63</v>
      </c>
      <c r="J38" s="475">
        <f t="shared" si="2"/>
        <v>9215.5433333333331</v>
      </c>
      <c r="K38" s="475">
        <f t="shared" si="3"/>
        <v>75.756225325967421</v>
      </c>
    </row>
    <row r="39" spans="1:11" s="139" customFormat="1" ht="14.25" x14ac:dyDescent="0.2">
      <c r="A39" s="462">
        <v>29</v>
      </c>
      <c r="B39" s="143" t="s">
        <v>102</v>
      </c>
      <c r="C39" s="475">
        <v>3</v>
      </c>
      <c r="D39" s="475">
        <v>1</v>
      </c>
      <c r="E39" s="475">
        <v>3</v>
      </c>
      <c r="F39" s="475">
        <f t="shared" si="0"/>
        <v>7</v>
      </c>
      <c r="G39" s="475">
        <v>37342.339999999997</v>
      </c>
      <c r="H39" s="475">
        <v>46624.75</v>
      </c>
      <c r="I39" s="475">
        <f t="shared" si="1"/>
        <v>83967.09</v>
      </c>
      <c r="J39" s="475">
        <f t="shared" si="2"/>
        <v>11995.298571428571</v>
      </c>
      <c r="K39" s="475">
        <f t="shared" si="3"/>
        <v>124.85760131796778</v>
      </c>
    </row>
    <row r="40" spans="1:11" s="139" customFormat="1" ht="14.25" x14ac:dyDescent="0.2">
      <c r="A40" s="462">
        <v>30</v>
      </c>
      <c r="B40" s="143" t="s">
        <v>103</v>
      </c>
      <c r="C40" s="475">
        <v>0</v>
      </c>
      <c r="D40" s="475">
        <v>1</v>
      </c>
      <c r="E40" s="475">
        <v>1</v>
      </c>
      <c r="F40" s="475">
        <f t="shared" si="0"/>
        <v>2</v>
      </c>
      <c r="G40" s="475">
        <v>8763.5499999999993</v>
      </c>
      <c r="H40" s="475">
        <v>11161.16</v>
      </c>
      <c r="I40" s="475">
        <f t="shared" si="1"/>
        <v>19924.71</v>
      </c>
      <c r="J40" s="475">
        <f t="shared" si="2"/>
        <v>9962.3549999999996</v>
      </c>
      <c r="K40" s="475">
        <f t="shared" si="3"/>
        <v>127.35888994756692</v>
      </c>
    </row>
    <row r="41" spans="1:11" s="139" customFormat="1" ht="14.25" x14ac:dyDescent="0.2">
      <c r="A41" s="462">
        <v>31</v>
      </c>
      <c r="B41" s="143" t="s">
        <v>104</v>
      </c>
      <c r="C41" s="475">
        <v>0</v>
      </c>
      <c r="D41" s="475">
        <v>2</v>
      </c>
      <c r="E41" s="475">
        <v>0</v>
      </c>
      <c r="F41" s="475">
        <f t="shared" si="0"/>
        <v>2</v>
      </c>
      <c r="G41" s="475">
        <v>5181.24</v>
      </c>
      <c r="H41" s="475">
        <v>5026.38</v>
      </c>
      <c r="I41" s="475">
        <f t="shared" si="1"/>
        <v>10207.619999999999</v>
      </c>
      <c r="J41" s="475">
        <f t="shared" si="2"/>
        <v>5103.8099999999995</v>
      </c>
      <c r="K41" s="475">
        <f t="shared" si="3"/>
        <v>97.011140190379137</v>
      </c>
    </row>
    <row r="42" spans="1:11" s="139" customFormat="1" ht="14.25" x14ac:dyDescent="0.2">
      <c r="A42" s="462">
        <v>32</v>
      </c>
      <c r="B42" s="143" t="s">
        <v>105</v>
      </c>
      <c r="C42" s="475">
        <v>2</v>
      </c>
      <c r="D42" s="475">
        <v>0</v>
      </c>
      <c r="E42" s="475">
        <v>2</v>
      </c>
      <c r="F42" s="475">
        <f t="shared" si="0"/>
        <v>4</v>
      </c>
      <c r="G42" s="475">
        <v>10531.52</v>
      </c>
      <c r="H42" s="475">
        <v>16683.45</v>
      </c>
      <c r="I42" s="475">
        <f t="shared" si="1"/>
        <v>27214.97</v>
      </c>
      <c r="J42" s="475">
        <f t="shared" si="2"/>
        <v>6803.7425000000003</v>
      </c>
      <c r="K42" s="475">
        <f t="shared" si="3"/>
        <v>158.41445489350065</v>
      </c>
    </row>
    <row r="43" spans="1:11" s="139" customFormat="1" ht="14.25" x14ac:dyDescent="0.2">
      <c r="A43" s="462">
        <v>33</v>
      </c>
      <c r="B43" s="143" t="s">
        <v>106</v>
      </c>
      <c r="C43" s="475">
        <v>1</v>
      </c>
      <c r="D43" s="475">
        <v>1</v>
      </c>
      <c r="E43" s="475">
        <v>11</v>
      </c>
      <c r="F43" s="475">
        <f t="shared" si="0"/>
        <v>13</v>
      </c>
      <c r="G43" s="475">
        <v>201070.93</v>
      </c>
      <c r="H43" s="475">
        <v>419015.01</v>
      </c>
      <c r="I43" s="475">
        <f t="shared" si="1"/>
        <v>620085.93999999994</v>
      </c>
      <c r="J43" s="475">
        <f t="shared" si="2"/>
        <v>47698.918461538458</v>
      </c>
      <c r="K43" s="475">
        <f t="shared" si="3"/>
        <v>208.39164070111974</v>
      </c>
    </row>
    <row r="44" spans="1:11" s="139" customFormat="1" ht="14.25" x14ac:dyDescent="0.2">
      <c r="A44" s="462">
        <v>34</v>
      </c>
      <c r="B44" s="143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139" customFormat="1" ht="14.25" x14ac:dyDescent="0.2">
      <c r="A45" s="462">
        <v>35</v>
      </c>
      <c r="B45" s="143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139" customFormat="1" ht="14.25" x14ac:dyDescent="0.2">
      <c r="A46" s="462">
        <v>36</v>
      </c>
      <c r="B46" s="143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138" customFormat="1" x14ac:dyDescent="0.2">
      <c r="A47" s="550" t="s">
        <v>63</v>
      </c>
      <c r="B47" s="551"/>
      <c r="C47" s="478">
        <f t="shared" ref="C47:I47" si="4">SUM(C4:C46)</f>
        <v>20</v>
      </c>
      <c r="D47" s="478">
        <f t="shared" si="4"/>
        <v>21</v>
      </c>
      <c r="E47" s="478">
        <f t="shared" si="4"/>
        <v>62</v>
      </c>
      <c r="F47" s="478">
        <f t="shared" si="4"/>
        <v>103</v>
      </c>
      <c r="G47" s="478">
        <f t="shared" si="4"/>
        <v>1307576.5</v>
      </c>
      <c r="H47" s="478">
        <f t="shared" si="4"/>
        <v>3060739.46</v>
      </c>
      <c r="I47" s="478">
        <f t="shared" si="4"/>
        <v>4368315.96</v>
      </c>
      <c r="J47" s="478">
        <f t="shared" si="2"/>
        <v>42410.834563106793</v>
      </c>
      <c r="K47" s="478">
        <f t="shared" si="3"/>
        <v>234.07727654940265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138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51" t="s">
        <v>2</v>
      </c>
    </row>
    <row r="10" spans="1:11" ht="30" customHeight="1" x14ac:dyDescent="0.2">
      <c r="A10" s="147" t="s">
        <v>64</v>
      </c>
      <c r="B10" s="147" t="s">
        <v>117</v>
      </c>
      <c r="C10" s="147" t="s">
        <v>118</v>
      </c>
      <c r="D10" s="147" t="s">
        <v>67</v>
      </c>
      <c r="E10" s="147" t="s">
        <v>119</v>
      </c>
      <c r="F10" s="147" t="s">
        <v>69</v>
      </c>
      <c r="G10" s="147" t="s">
        <v>70</v>
      </c>
      <c r="H10" s="147" t="s">
        <v>71</v>
      </c>
      <c r="I10" s="147" t="s">
        <v>72</v>
      </c>
      <c r="J10" s="147" t="s">
        <v>73</v>
      </c>
      <c r="K10" s="147" t="s">
        <v>74</v>
      </c>
    </row>
    <row r="11" spans="1:11" s="146" customFormat="1" ht="14.25" x14ac:dyDescent="0.2">
      <c r="A11" s="149">
        <v>1</v>
      </c>
      <c r="B11" s="150" t="s">
        <v>75</v>
      </c>
      <c r="C11" s="475">
        <v>1</v>
      </c>
      <c r="D11" s="475">
        <v>14</v>
      </c>
      <c r="E11" s="475">
        <v>4</v>
      </c>
      <c r="F11" s="475">
        <f t="shared" ref="F11:F46" si="0">(C11+D11+E11)</f>
        <v>19</v>
      </c>
      <c r="G11" s="475">
        <v>161517.37</v>
      </c>
      <c r="H11" s="475">
        <v>294960.93</v>
      </c>
      <c r="I11" s="475">
        <f t="shared" ref="I11:I46" si="1">(G11+H11)</f>
        <v>456478.3</v>
      </c>
      <c r="J11" s="475">
        <f t="shared" ref="J11:J47" si="2">(I11/F11)</f>
        <v>24025.173684210527</v>
      </c>
      <c r="K11" s="475">
        <f t="shared" ref="K11:K47" si="3">(H11/G11)*100</f>
        <v>182.61870534419918</v>
      </c>
    </row>
    <row r="12" spans="1:11" s="146" customFormat="1" ht="14.25" x14ac:dyDescent="0.2">
      <c r="A12" s="149">
        <v>2</v>
      </c>
      <c r="B12" s="150" t="s">
        <v>76</v>
      </c>
      <c r="C12" s="475">
        <v>0</v>
      </c>
      <c r="D12" s="475">
        <v>4</v>
      </c>
      <c r="E12" s="475">
        <v>3</v>
      </c>
      <c r="F12" s="475">
        <f t="shared" si="0"/>
        <v>7</v>
      </c>
      <c r="G12" s="475">
        <v>55838.54</v>
      </c>
      <c r="H12" s="475">
        <v>80877.279999999999</v>
      </c>
      <c r="I12" s="475">
        <f t="shared" si="1"/>
        <v>136715.82</v>
      </c>
      <c r="J12" s="475">
        <f t="shared" si="2"/>
        <v>19530.83142857143</v>
      </c>
      <c r="K12" s="475">
        <f t="shared" si="3"/>
        <v>144.84132285693715</v>
      </c>
    </row>
    <row r="13" spans="1:11" s="146" customFormat="1" ht="14.25" x14ac:dyDescent="0.2">
      <c r="A13" s="149">
        <v>3</v>
      </c>
      <c r="B13" s="150" t="s">
        <v>77</v>
      </c>
      <c r="C13" s="475">
        <v>1</v>
      </c>
      <c r="D13" s="475">
        <v>5</v>
      </c>
      <c r="E13" s="475">
        <v>4</v>
      </c>
      <c r="F13" s="475">
        <f t="shared" si="0"/>
        <v>10</v>
      </c>
      <c r="G13" s="475">
        <v>65827.53</v>
      </c>
      <c r="H13" s="475">
        <v>91193.68</v>
      </c>
      <c r="I13" s="475">
        <f t="shared" si="1"/>
        <v>157021.21</v>
      </c>
      <c r="J13" s="475">
        <f t="shared" si="2"/>
        <v>15702.120999999999</v>
      </c>
      <c r="K13" s="475">
        <f t="shared" si="3"/>
        <v>138.53425762746983</v>
      </c>
    </row>
    <row r="14" spans="1:11" s="146" customFormat="1" ht="14.25" x14ac:dyDescent="0.2">
      <c r="A14" s="149">
        <v>4</v>
      </c>
      <c r="B14" s="150" t="s">
        <v>78</v>
      </c>
      <c r="C14" s="475">
        <v>3</v>
      </c>
      <c r="D14" s="475">
        <v>6</v>
      </c>
      <c r="E14" s="475">
        <v>13</v>
      </c>
      <c r="F14" s="475">
        <f t="shared" si="0"/>
        <v>22</v>
      </c>
      <c r="G14" s="475">
        <v>272205.05</v>
      </c>
      <c r="H14" s="475">
        <v>324570.42</v>
      </c>
      <c r="I14" s="475">
        <f t="shared" si="1"/>
        <v>596775.47</v>
      </c>
      <c r="J14" s="475">
        <f t="shared" si="2"/>
        <v>27126.157727272726</v>
      </c>
      <c r="K14" s="475">
        <f t="shared" si="3"/>
        <v>119.23747189848241</v>
      </c>
    </row>
    <row r="15" spans="1:11" s="146" customFormat="1" ht="14.25" x14ac:dyDescent="0.2">
      <c r="A15" s="149">
        <v>5</v>
      </c>
      <c r="B15" s="150" t="s">
        <v>79</v>
      </c>
      <c r="C15" s="475">
        <v>0</v>
      </c>
      <c r="D15" s="475">
        <v>4</v>
      </c>
      <c r="E15" s="475">
        <v>1</v>
      </c>
      <c r="F15" s="475">
        <f t="shared" si="0"/>
        <v>5</v>
      </c>
      <c r="G15" s="475">
        <v>29587.54</v>
      </c>
      <c r="H15" s="475">
        <v>67305.100000000006</v>
      </c>
      <c r="I15" s="475">
        <f t="shared" si="1"/>
        <v>96892.640000000014</v>
      </c>
      <c r="J15" s="475">
        <f t="shared" si="2"/>
        <v>19378.528000000002</v>
      </c>
      <c r="K15" s="475">
        <f t="shared" si="3"/>
        <v>227.47785047354395</v>
      </c>
    </row>
    <row r="16" spans="1:11" s="146" customFormat="1" ht="14.25" x14ac:dyDescent="0.2">
      <c r="A16" s="149">
        <v>6</v>
      </c>
      <c r="B16" s="150" t="s">
        <v>80</v>
      </c>
      <c r="C16" s="475">
        <v>1</v>
      </c>
      <c r="D16" s="475">
        <v>4</v>
      </c>
      <c r="E16" s="475">
        <v>0</v>
      </c>
      <c r="F16" s="475">
        <f t="shared" si="0"/>
        <v>5</v>
      </c>
      <c r="G16" s="475">
        <v>11863.6</v>
      </c>
      <c r="H16" s="475">
        <v>15639.66</v>
      </c>
      <c r="I16" s="475">
        <f t="shared" si="1"/>
        <v>27503.260000000002</v>
      </c>
      <c r="J16" s="475">
        <f t="shared" si="2"/>
        <v>5500.652</v>
      </c>
      <c r="K16" s="475">
        <f t="shared" si="3"/>
        <v>131.82895579756567</v>
      </c>
    </row>
    <row r="17" spans="1:11" s="146" customFormat="1" ht="14.25" x14ac:dyDescent="0.2">
      <c r="A17" s="149">
        <v>7</v>
      </c>
      <c r="B17" s="150" t="s">
        <v>81</v>
      </c>
      <c r="C17" s="475">
        <v>2</v>
      </c>
      <c r="D17" s="475">
        <v>10</v>
      </c>
      <c r="E17" s="475">
        <v>0</v>
      </c>
      <c r="F17" s="475">
        <f t="shared" si="0"/>
        <v>12</v>
      </c>
      <c r="G17" s="475">
        <v>49039.98</v>
      </c>
      <c r="H17" s="475">
        <v>93631.73</v>
      </c>
      <c r="I17" s="475">
        <f t="shared" si="1"/>
        <v>142671.71</v>
      </c>
      <c r="J17" s="475">
        <f t="shared" si="2"/>
        <v>11889.309166666666</v>
      </c>
      <c r="K17" s="475">
        <f t="shared" si="3"/>
        <v>190.92938047690882</v>
      </c>
    </row>
    <row r="18" spans="1:11" s="146" customFormat="1" ht="14.25" x14ac:dyDescent="0.2">
      <c r="A18" s="149">
        <v>8</v>
      </c>
      <c r="B18" s="150" t="s">
        <v>82</v>
      </c>
      <c r="C18" s="475">
        <v>1</v>
      </c>
      <c r="D18" s="475">
        <v>7</v>
      </c>
      <c r="E18" s="475">
        <v>1</v>
      </c>
      <c r="F18" s="475">
        <f t="shared" si="0"/>
        <v>9</v>
      </c>
      <c r="G18" s="475">
        <v>45790.74</v>
      </c>
      <c r="H18" s="475">
        <v>79408.81</v>
      </c>
      <c r="I18" s="475">
        <f t="shared" si="1"/>
        <v>125199.54999999999</v>
      </c>
      <c r="J18" s="475">
        <f t="shared" si="2"/>
        <v>13911.06111111111</v>
      </c>
      <c r="K18" s="475">
        <f t="shared" si="3"/>
        <v>173.41674321052685</v>
      </c>
    </row>
    <row r="19" spans="1:11" s="146" customFormat="1" ht="14.25" x14ac:dyDescent="0.2">
      <c r="A19" s="149">
        <v>9</v>
      </c>
      <c r="B19" s="150" t="s">
        <v>83</v>
      </c>
      <c r="C19" s="475">
        <v>2</v>
      </c>
      <c r="D19" s="475">
        <v>2</v>
      </c>
      <c r="E19" s="475">
        <v>3</v>
      </c>
      <c r="F19" s="475">
        <f t="shared" si="0"/>
        <v>7</v>
      </c>
      <c r="G19" s="475">
        <v>76020.929999999993</v>
      </c>
      <c r="H19" s="475">
        <v>86099.67</v>
      </c>
      <c r="I19" s="475">
        <f t="shared" si="1"/>
        <v>162120.59999999998</v>
      </c>
      <c r="J19" s="475">
        <f t="shared" si="2"/>
        <v>23160.085714285709</v>
      </c>
      <c r="K19" s="475">
        <f t="shared" si="3"/>
        <v>113.25784885820261</v>
      </c>
    </row>
    <row r="20" spans="1:11" s="146" customFormat="1" ht="14.25" x14ac:dyDescent="0.2">
      <c r="A20" s="149">
        <v>10</v>
      </c>
      <c r="B20" s="150" t="s">
        <v>84</v>
      </c>
      <c r="C20" s="475">
        <v>0</v>
      </c>
      <c r="D20" s="475">
        <v>2</v>
      </c>
      <c r="E20" s="475">
        <v>0</v>
      </c>
      <c r="F20" s="475">
        <f t="shared" si="0"/>
        <v>2</v>
      </c>
      <c r="G20" s="475">
        <v>2985.94</v>
      </c>
      <c r="H20" s="475">
        <v>611.51</v>
      </c>
      <c r="I20" s="475">
        <f t="shared" si="1"/>
        <v>3597.45</v>
      </c>
      <c r="J20" s="475">
        <f t="shared" si="2"/>
        <v>1798.7249999999999</v>
      </c>
      <c r="K20" s="475">
        <f t="shared" si="3"/>
        <v>20.479647950059277</v>
      </c>
    </row>
    <row r="21" spans="1:11" s="146" customFormat="1" ht="14.25" x14ac:dyDescent="0.2">
      <c r="A21" s="149">
        <v>11</v>
      </c>
      <c r="B21" s="150" t="s">
        <v>85</v>
      </c>
      <c r="C21" s="475">
        <v>4</v>
      </c>
      <c r="D21" s="475">
        <v>1</v>
      </c>
      <c r="E21" s="475">
        <v>1</v>
      </c>
      <c r="F21" s="475">
        <f t="shared" si="0"/>
        <v>6</v>
      </c>
      <c r="G21" s="475">
        <v>20946.599999999999</v>
      </c>
      <c r="H21" s="475">
        <v>20436.18</v>
      </c>
      <c r="I21" s="475">
        <f t="shared" si="1"/>
        <v>41382.78</v>
      </c>
      <c r="J21" s="475">
        <f t="shared" si="2"/>
        <v>6897.13</v>
      </c>
      <c r="K21" s="475">
        <f t="shared" si="3"/>
        <v>97.563232219071367</v>
      </c>
    </row>
    <row r="22" spans="1:11" s="146" customFormat="1" ht="14.25" x14ac:dyDescent="0.2">
      <c r="A22" s="149">
        <v>12</v>
      </c>
      <c r="B22" s="150" t="s">
        <v>86</v>
      </c>
      <c r="C22" s="475">
        <v>0</v>
      </c>
      <c r="D22" s="475">
        <v>3</v>
      </c>
      <c r="E22" s="475">
        <v>0</v>
      </c>
      <c r="F22" s="475">
        <f t="shared" si="0"/>
        <v>3</v>
      </c>
      <c r="G22" s="475">
        <v>8366.0300000000007</v>
      </c>
      <c r="H22" s="475">
        <v>21726.69</v>
      </c>
      <c r="I22" s="475">
        <f t="shared" si="1"/>
        <v>30092.720000000001</v>
      </c>
      <c r="J22" s="475">
        <f t="shared" si="2"/>
        <v>10030.906666666668</v>
      </c>
      <c r="K22" s="475">
        <f t="shared" si="3"/>
        <v>259.70131591686851</v>
      </c>
    </row>
    <row r="23" spans="1:11" s="146" customFormat="1" ht="14.25" x14ac:dyDescent="0.2">
      <c r="A23" s="149">
        <v>13</v>
      </c>
      <c r="B23" s="150" t="s">
        <v>87</v>
      </c>
      <c r="C23" s="475">
        <v>1</v>
      </c>
      <c r="D23" s="475">
        <v>15</v>
      </c>
      <c r="E23" s="475">
        <v>5</v>
      </c>
      <c r="F23" s="475">
        <f t="shared" si="0"/>
        <v>21</v>
      </c>
      <c r="G23" s="475">
        <v>164566.26999999999</v>
      </c>
      <c r="H23" s="475">
        <v>232178.39</v>
      </c>
      <c r="I23" s="475">
        <f t="shared" si="1"/>
        <v>396744.66000000003</v>
      </c>
      <c r="J23" s="475">
        <f t="shared" si="2"/>
        <v>18892.602857142858</v>
      </c>
      <c r="K23" s="475">
        <f t="shared" si="3"/>
        <v>141.08504130281375</v>
      </c>
    </row>
    <row r="24" spans="1:11" s="146" customFormat="1" ht="14.25" x14ac:dyDescent="0.2">
      <c r="A24" s="149">
        <v>14</v>
      </c>
      <c r="B24" s="150" t="s">
        <v>88</v>
      </c>
      <c r="C24" s="475">
        <v>1</v>
      </c>
      <c r="D24" s="475">
        <v>2</v>
      </c>
      <c r="E24" s="475">
        <v>2</v>
      </c>
      <c r="F24" s="475">
        <f t="shared" si="0"/>
        <v>5</v>
      </c>
      <c r="G24" s="475">
        <v>50167.06</v>
      </c>
      <c r="H24" s="475">
        <v>116131.59</v>
      </c>
      <c r="I24" s="475">
        <f t="shared" si="1"/>
        <v>166298.65</v>
      </c>
      <c r="J24" s="475">
        <f t="shared" si="2"/>
        <v>33259.729999999996</v>
      </c>
      <c r="K24" s="475">
        <f t="shared" si="3"/>
        <v>231.48972652573221</v>
      </c>
    </row>
    <row r="25" spans="1:11" s="146" customFormat="1" ht="14.25" x14ac:dyDescent="0.2">
      <c r="A25" s="149">
        <v>15</v>
      </c>
      <c r="B25" s="150" t="s">
        <v>89</v>
      </c>
      <c r="C25" s="475">
        <v>3</v>
      </c>
      <c r="D25" s="475">
        <v>13</v>
      </c>
      <c r="E25" s="475">
        <v>6</v>
      </c>
      <c r="F25" s="475">
        <f t="shared" si="0"/>
        <v>22</v>
      </c>
      <c r="G25" s="475">
        <v>155826.89000000001</v>
      </c>
      <c r="H25" s="475">
        <v>262510.71000000002</v>
      </c>
      <c r="I25" s="475">
        <f t="shared" si="1"/>
        <v>418337.60000000003</v>
      </c>
      <c r="J25" s="475">
        <f t="shared" si="2"/>
        <v>19015.345454545455</v>
      </c>
      <c r="K25" s="475">
        <f t="shared" si="3"/>
        <v>168.46303612938692</v>
      </c>
    </row>
    <row r="26" spans="1:11" s="146" customFormat="1" ht="14.25" x14ac:dyDescent="0.2">
      <c r="A26" s="149">
        <v>16</v>
      </c>
      <c r="B26" s="150" t="s">
        <v>90</v>
      </c>
      <c r="C26" s="475">
        <v>1</v>
      </c>
      <c r="D26" s="475">
        <v>1</v>
      </c>
      <c r="E26" s="475">
        <v>4</v>
      </c>
      <c r="F26" s="475">
        <f t="shared" si="0"/>
        <v>6</v>
      </c>
      <c r="G26" s="475">
        <v>47965.15</v>
      </c>
      <c r="H26" s="475">
        <v>91515.16</v>
      </c>
      <c r="I26" s="475">
        <f t="shared" si="1"/>
        <v>139480.31</v>
      </c>
      <c r="J26" s="475">
        <f t="shared" si="2"/>
        <v>23246.718333333334</v>
      </c>
      <c r="K26" s="475">
        <f t="shared" si="3"/>
        <v>190.79510853192369</v>
      </c>
    </row>
    <row r="27" spans="1:11" s="146" customFormat="1" ht="14.25" x14ac:dyDescent="0.2">
      <c r="A27" s="149">
        <v>17</v>
      </c>
      <c r="B27" s="150" t="s">
        <v>91</v>
      </c>
      <c r="C27" s="475">
        <v>0</v>
      </c>
      <c r="D27" s="475">
        <v>0</v>
      </c>
      <c r="E27" s="475">
        <v>55</v>
      </c>
      <c r="F27" s="475">
        <f t="shared" si="0"/>
        <v>55</v>
      </c>
      <c r="G27" s="475">
        <v>21845618.34</v>
      </c>
      <c r="H27" s="475">
        <v>19284754.789999999</v>
      </c>
      <c r="I27" s="475">
        <f t="shared" si="1"/>
        <v>41130373.129999995</v>
      </c>
      <c r="J27" s="475">
        <f t="shared" si="2"/>
        <v>747824.9659999999</v>
      </c>
      <c r="K27" s="475">
        <f t="shared" si="3"/>
        <v>88.277449920879647</v>
      </c>
    </row>
    <row r="28" spans="1:11" s="146" customFormat="1" ht="14.25" x14ac:dyDescent="0.2">
      <c r="A28" s="149">
        <v>18</v>
      </c>
      <c r="B28" s="150" t="s">
        <v>92</v>
      </c>
      <c r="C28" s="475">
        <v>0</v>
      </c>
      <c r="D28" s="475">
        <v>0</v>
      </c>
      <c r="E28" s="475">
        <v>82</v>
      </c>
      <c r="F28" s="475">
        <f t="shared" si="0"/>
        <v>82</v>
      </c>
      <c r="G28" s="475">
        <v>10302190.15</v>
      </c>
      <c r="H28" s="475">
        <v>2565937.7999999998</v>
      </c>
      <c r="I28" s="475">
        <f t="shared" si="1"/>
        <v>12868127.949999999</v>
      </c>
      <c r="J28" s="475">
        <f t="shared" si="2"/>
        <v>156928.38963414633</v>
      </c>
      <c r="K28" s="475">
        <f t="shared" si="3"/>
        <v>24.906721412048483</v>
      </c>
    </row>
    <row r="29" spans="1:11" s="146" customFormat="1" ht="14.25" x14ac:dyDescent="0.2">
      <c r="A29" s="149">
        <v>19</v>
      </c>
      <c r="B29" s="150" t="s">
        <v>93</v>
      </c>
      <c r="C29" s="475">
        <v>4</v>
      </c>
      <c r="D29" s="475">
        <v>8</v>
      </c>
      <c r="E29" s="475">
        <v>24</v>
      </c>
      <c r="F29" s="475">
        <f t="shared" si="0"/>
        <v>36</v>
      </c>
      <c r="G29" s="475">
        <v>543252.98</v>
      </c>
      <c r="H29" s="475">
        <v>567426.43000000005</v>
      </c>
      <c r="I29" s="475">
        <f t="shared" si="1"/>
        <v>1110679.4100000001</v>
      </c>
      <c r="J29" s="475">
        <f t="shared" si="2"/>
        <v>30852.205833333337</v>
      </c>
      <c r="K29" s="475">
        <f t="shared" si="3"/>
        <v>104.44975929998581</v>
      </c>
    </row>
    <row r="30" spans="1:11" s="146" customFormat="1" ht="14.25" x14ac:dyDescent="0.2">
      <c r="A30" s="149">
        <v>20</v>
      </c>
      <c r="B30" s="150" t="s">
        <v>94</v>
      </c>
      <c r="C30" s="475">
        <v>0</v>
      </c>
      <c r="D30" s="475">
        <v>0</v>
      </c>
      <c r="E30" s="475">
        <v>3</v>
      </c>
      <c r="F30" s="475">
        <f t="shared" si="0"/>
        <v>3</v>
      </c>
      <c r="G30" s="475">
        <v>29807.27</v>
      </c>
      <c r="H30" s="475">
        <v>93332.15</v>
      </c>
      <c r="I30" s="475">
        <f t="shared" si="1"/>
        <v>123139.42</v>
      </c>
      <c r="J30" s="475">
        <f t="shared" si="2"/>
        <v>41046.473333333335</v>
      </c>
      <c r="K30" s="475">
        <f t="shared" si="3"/>
        <v>313.11874586300587</v>
      </c>
    </row>
    <row r="31" spans="1:11" s="146" customFormat="1" ht="14.25" x14ac:dyDescent="0.2">
      <c r="A31" s="149">
        <v>21</v>
      </c>
      <c r="B31" s="150" t="s">
        <v>95</v>
      </c>
      <c r="C31" s="475">
        <v>0</v>
      </c>
      <c r="D31" s="475">
        <v>4</v>
      </c>
      <c r="E31" s="475">
        <v>2</v>
      </c>
      <c r="F31" s="475">
        <f t="shared" si="0"/>
        <v>6</v>
      </c>
      <c r="G31" s="475">
        <v>33501.269999999997</v>
      </c>
      <c r="H31" s="475">
        <v>52239.15</v>
      </c>
      <c r="I31" s="475">
        <f t="shared" si="1"/>
        <v>85740.42</v>
      </c>
      <c r="J31" s="475">
        <f t="shared" si="2"/>
        <v>14290.07</v>
      </c>
      <c r="K31" s="475">
        <f t="shared" si="3"/>
        <v>155.93184974778572</v>
      </c>
    </row>
    <row r="32" spans="1:11" s="146" customFormat="1" ht="14.25" x14ac:dyDescent="0.2">
      <c r="A32" s="149">
        <v>22</v>
      </c>
      <c r="B32" s="150" t="s">
        <v>96</v>
      </c>
      <c r="C32" s="475">
        <v>9</v>
      </c>
      <c r="D32" s="475">
        <v>19</v>
      </c>
      <c r="E32" s="475">
        <v>21</v>
      </c>
      <c r="F32" s="475">
        <f t="shared" si="0"/>
        <v>49</v>
      </c>
      <c r="G32" s="475">
        <v>587547.1</v>
      </c>
      <c r="H32" s="475">
        <v>618052.98</v>
      </c>
      <c r="I32" s="475">
        <f t="shared" si="1"/>
        <v>1205600.08</v>
      </c>
      <c r="J32" s="475">
        <f t="shared" si="2"/>
        <v>24604.083265306122</v>
      </c>
      <c r="K32" s="475">
        <f t="shared" si="3"/>
        <v>105.19207396309164</v>
      </c>
    </row>
    <row r="33" spans="1:11" s="146" customFormat="1" ht="14.25" x14ac:dyDescent="0.2">
      <c r="A33" s="149">
        <v>23</v>
      </c>
      <c r="B33" s="150" t="s">
        <v>97</v>
      </c>
      <c r="C33" s="475">
        <v>0</v>
      </c>
      <c r="D33" s="475">
        <v>4</v>
      </c>
      <c r="E33" s="475">
        <v>1</v>
      </c>
      <c r="F33" s="475">
        <f t="shared" si="0"/>
        <v>5</v>
      </c>
      <c r="G33" s="475">
        <v>12951.05</v>
      </c>
      <c r="H33" s="475">
        <v>50898.93</v>
      </c>
      <c r="I33" s="475">
        <f t="shared" si="1"/>
        <v>63849.979999999996</v>
      </c>
      <c r="J33" s="475">
        <f t="shared" si="2"/>
        <v>12769.995999999999</v>
      </c>
      <c r="K33" s="475">
        <f t="shared" si="3"/>
        <v>393.0100648209991</v>
      </c>
    </row>
    <row r="34" spans="1:11" s="146" customFormat="1" ht="14.25" x14ac:dyDescent="0.2">
      <c r="A34" s="462">
        <v>24</v>
      </c>
      <c r="B34" s="150" t="s">
        <v>110</v>
      </c>
      <c r="C34" s="475">
        <v>2</v>
      </c>
      <c r="D34" s="475">
        <v>7</v>
      </c>
      <c r="E34" s="475">
        <v>11</v>
      </c>
      <c r="F34" s="475">
        <f>(C34+D34+E34)</f>
        <v>20</v>
      </c>
      <c r="G34" s="475">
        <v>352023.45</v>
      </c>
      <c r="H34" s="475">
        <v>183704.07</v>
      </c>
      <c r="I34" s="475">
        <f>(G34+H34)</f>
        <v>535727.52</v>
      </c>
      <c r="J34" s="475">
        <f>(I34/F34)</f>
        <v>26786.376</v>
      </c>
      <c r="K34" s="475">
        <f>(H34/G34)*100</f>
        <v>52.185179708908599</v>
      </c>
    </row>
    <row r="35" spans="1:11" s="146" customFormat="1" ht="14.25" x14ac:dyDescent="0.2">
      <c r="A35" s="462">
        <v>25</v>
      </c>
      <c r="B35" s="150" t="s">
        <v>98</v>
      </c>
      <c r="C35" s="475">
        <v>0</v>
      </c>
      <c r="D35" s="475">
        <v>2</v>
      </c>
      <c r="E35" s="475">
        <v>1</v>
      </c>
      <c r="F35" s="475">
        <f t="shared" si="0"/>
        <v>3</v>
      </c>
      <c r="G35" s="475">
        <v>14727.59</v>
      </c>
      <c r="H35" s="475">
        <v>41132.550000000003</v>
      </c>
      <c r="I35" s="475">
        <f t="shared" si="1"/>
        <v>55860.14</v>
      </c>
      <c r="J35" s="475">
        <f t="shared" si="2"/>
        <v>18620.046666666665</v>
      </c>
      <c r="K35" s="475">
        <f t="shared" si="3"/>
        <v>279.28907580941626</v>
      </c>
    </row>
    <row r="36" spans="1:11" s="146" customFormat="1" ht="14.25" x14ac:dyDescent="0.2">
      <c r="A36" s="462">
        <v>26</v>
      </c>
      <c r="B36" s="150" t="s">
        <v>99</v>
      </c>
      <c r="C36" s="475">
        <v>19</v>
      </c>
      <c r="D36" s="475">
        <v>21</v>
      </c>
      <c r="E36" s="475">
        <v>82</v>
      </c>
      <c r="F36" s="475">
        <f t="shared" si="0"/>
        <v>122</v>
      </c>
      <c r="G36" s="475">
        <v>5393918.3499999996</v>
      </c>
      <c r="H36" s="475">
        <v>4569792.9800000004</v>
      </c>
      <c r="I36" s="475">
        <f t="shared" si="1"/>
        <v>9963711.3300000001</v>
      </c>
      <c r="J36" s="475">
        <f t="shared" si="2"/>
        <v>81669.764999999999</v>
      </c>
      <c r="K36" s="475">
        <f t="shared" si="3"/>
        <v>84.721211621603445</v>
      </c>
    </row>
    <row r="37" spans="1:11" s="146" customFormat="1" ht="14.25" x14ac:dyDescent="0.2">
      <c r="A37" s="462">
        <v>27</v>
      </c>
      <c r="B37" s="150" t="s">
        <v>100</v>
      </c>
      <c r="C37" s="475">
        <v>9</v>
      </c>
      <c r="D37" s="475">
        <v>11</v>
      </c>
      <c r="E37" s="475">
        <v>7</v>
      </c>
      <c r="F37" s="475">
        <f t="shared" si="0"/>
        <v>27</v>
      </c>
      <c r="G37" s="475">
        <v>317019.14</v>
      </c>
      <c r="H37" s="475">
        <v>393504.58</v>
      </c>
      <c r="I37" s="475">
        <f t="shared" si="1"/>
        <v>710523.72</v>
      </c>
      <c r="J37" s="475">
        <f t="shared" si="2"/>
        <v>26315.693333333333</v>
      </c>
      <c r="K37" s="475">
        <f t="shared" si="3"/>
        <v>124.12644233404961</v>
      </c>
    </row>
    <row r="38" spans="1:11" s="146" customFormat="1" ht="14.25" x14ac:dyDescent="0.2">
      <c r="A38" s="462">
        <v>28</v>
      </c>
      <c r="B38" s="150" t="s">
        <v>101</v>
      </c>
      <c r="C38" s="475">
        <v>1</v>
      </c>
      <c r="D38" s="475">
        <v>5</v>
      </c>
      <c r="E38" s="475">
        <v>0</v>
      </c>
      <c r="F38" s="475">
        <f t="shared" si="0"/>
        <v>6</v>
      </c>
      <c r="G38" s="475">
        <v>26667.48</v>
      </c>
      <c r="H38" s="475">
        <v>45994.2</v>
      </c>
      <c r="I38" s="475">
        <f t="shared" si="1"/>
        <v>72661.679999999993</v>
      </c>
      <c r="J38" s="475">
        <f t="shared" si="2"/>
        <v>12110.279999999999</v>
      </c>
      <c r="K38" s="475">
        <f t="shared" si="3"/>
        <v>172.47298957381798</v>
      </c>
    </row>
    <row r="39" spans="1:11" s="146" customFormat="1" ht="14.25" x14ac:dyDescent="0.2">
      <c r="A39" s="462">
        <v>29</v>
      </c>
      <c r="B39" s="150" t="s">
        <v>102</v>
      </c>
      <c r="C39" s="475">
        <v>5</v>
      </c>
      <c r="D39" s="475">
        <v>8</v>
      </c>
      <c r="E39" s="475">
        <v>3</v>
      </c>
      <c r="F39" s="475">
        <f t="shared" si="0"/>
        <v>16</v>
      </c>
      <c r="G39" s="475">
        <v>96250.85</v>
      </c>
      <c r="H39" s="475">
        <v>147599.91</v>
      </c>
      <c r="I39" s="475">
        <f t="shared" si="1"/>
        <v>243850.76</v>
      </c>
      <c r="J39" s="475">
        <f t="shared" si="2"/>
        <v>15240.672500000001</v>
      </c>
      <c r="K39" s="475">
        <f t="shared" si="3"/>
        <v>153.34920159146645</v>
      </c>
    </row>
    <row r="40" spans="1:11" s="146" customFormat="1" ht="14.25" x14ac:dyDescent="0.2">
      <c r="A40" s="462">
        <v>30</v>
      </c>
      <c r="B40" s="150" t="s">
        <v>103</v>
      </c>
      <c r="C40" s="475">
        <v>1</v>
      </c>
      <c r="D40" s="475">
        <v>14</v>
      </c>
      <c r="E40" s="475">
        <v>2</v>
      </c>
      <c r="F40" s="475">
        <f t="shared" si="0"/>
        <v>17</v>
      </c>
      <c r="G40" s="475">
        <v>120884.87</v>
      </c>
      <c r="H40" s="475">
        <v>135841.07999999999</v>
      </c>
      <c r="I40" s="475">
        <f t="shared" si="1"/>
        <v>256725.94999999998</v>
      </c>
      <c r="J40" s="475">
        <f t="shared" si="2"/>
        <v>15101.526470588235</v>
      </c>
      <c r="K40" s="475">
        <f t="shared" si="3"/>
        <v>112.37227619966006</v>
      </c>
    </row>
    <row r="41" spans="1:11" s="146" customFormat="1" ht="14.25" x14ac:dyDescent="0.2">
      <c r="A41" s="462">
        <v>31</v>
      </c>
      <c r="B41" s="150" t="s">
        <v>104</v>
      </c>
      <c r="C41" s="475">
        <v>0</v>
      </c>
      <c r="D41" s="475">
        <v>5</v>
      </c>
      <c r="E41" s="475">
        <v>0</v>
      </c>
      <c r="F41" s="475">
        <f t="shared" si="0"/>
        <v>5</v>
      </c>
      <c r="G41" s="475">
        <v>12552.05</v>
      </c>
      <c r="H41" s="475">
        <v>14235.93</v>
      </c>
      <c r="I41" s="475">
        <f t="shared" si="1"/>
        <v>26787.98</v>
      </c>
      <c r="J41" s="475">
        <f t="shared" si="2"/>
        <v>5357.5959999999995</v>
      </c>
      <c r="K41" s="475">
        <f t="shared" si="3"/>
        <v>113.41517919383688</v>
      </c>
    </row>
    <row r="42" spans="1:11" s="146" customFormat="1" ht="14.25" x14ac:dyDescent="0.2">
      <c r="A42" s="462">
        <v>32</v>
      </c>
      <c r="B42" s="150" t="s">
        <v>105</v>
      </c>
      <c r="C42" s="475">
        <v>0</v>
      </c>
      <c r="D42" s="475">
        <v>6</v>
      </c>
      <c r="E42" s="475">
        <v>4</v>
      </c>
      <c r="F42" s="475">
        <f t="shared" si="0"/>
        <v>10</v>
      </c>
      <c r="G42" s="475">
        <v>81730.81</v>
      </c>
      <c r="H42" s="475">
        <v>179714.56</v>
      </c>
      <c r="I42" s="475">
        <f t="shared" si="1"/>
        <v>261445.37</v>
      </c>
      <c r="J42" s="475">
        <f t="shared" si="2"/>
        <v>26144.537</v>
      </c>
      <c r="K42" s="475">
        <f t="shared" si="3"/>
        <v>219.88594019807218</v>
      </c>
    </row>
    <row r="43" spans="1:11" s="146" customFormat="1" ht="14.25" x14ac:dyDescent="0.2">
      <c r="A43" s="462">
        <v>33</v>
      </c>
      <c r="B43" s="150" t="s">
        <v>106</v>
      </c>
      <c r="C43" s="475">
        <v>6</v>
      </c>
      <c r="D43" s="475">
        <v>4</v>
      </c>
      <c r="E43" s="475">
        <v>57</v>
      </c>
      <c r="F43" s="475">
        <f t="shared" si="0"/>
        <v>67</v>
      </c>
      <c r="G43" s="475">
        <v>2461472.46</v>
      </c>
      <c r="H43" s="475">
        <v>1863879.37</v>
      </c>
      <c r="I43" s="475">
        <f t="shared" si="1"/>
        <v>4325351.83</v>
      </c>
      <c r="J43" s="475">
        <f t="shared" si="2"/>
        <v>64557.49</v>
      </c>
      <c r="K43" s="475">
        <f t="shared" si="3"/>
        <v>75.72212975318034</v>
      </c>
    </row>
    <row r="44" spans="1:11" s="146" customFormat="1" ht="14.25" x14ac:dyDescent="0.2">
      <c r="A44" s="462">
        <v>34</v>
      </c>
      <c r="B44" s="150" t="s">
        <v>107</v>
      </c>
      <c r="C44" s="475">
        <v>3</v>
      </c>
      <c r="D44" s="475">
        <v>2</v>
      </c>
      <c r="E44" s="475">
        <v>2</v>
      </c>
      <c r="F44" s="475">
        <f t="shared" si="0"/>
        <v>7</v>
      </c>
      <c r="G44" s="475">
        <v>35372.339999999997</v>
      </c>
      <c r="H44" s="475">
        <v>47289.83</v>
      </c>
      <c r="I44" s="475">
        <f t="shared" si="1"/>
        <v>82662.17</v>
      </c>
      <c r="J44" s="475">
        <f t="shared" si="2"/>
        <v>11808.881428571429</v>
      </c>
      <c r="K44" s="475">
        <f t="shared" si="3"/>
        <v>133.69155108200363</v>
      </c>
    </row>
    <row r="45" spans="1:11" s="146" customFormat="1" ht="14.25" x14ac:dyDescent="0.2">
      <c r="A45" s="462">
        <v>35</v>
      </c>
      <c r="B45" s="150" t="s">
        <v>108</v>
      </c>
      <c r="C45" s="475">
        <v>0</v>
      </c>
      <c r="D45" s="475">
        <v>3</v>
      </c>
      <c r="E45" s="475">
        <v>0</v>
      </c>
      <c r="F45" s="475">
        <f t="shared" si="0"/>
        <v>3</v>
      </c>
      <c r="G45" s="475">
        <v>18240.7</v>
      </c>
      <c r="H45" s="475">
        <v>44353.39</v>
      </c>
      <c r="I45" s="475">
        <f t="shared" si="1"/>
        <v>62594.09</v>
      </c>
      <c r="J45" s="475">
        <f t="shared" si="2"/>
        <v>20864.696666666667</v>
      </c>
      <c r="K45" s="475">
        <f t="shared" si="3"/>
        <v>243.15618369909049</v>
      </c>
    </row>
    <row r="46" spans="1:11" s="146" customFormat="1" ht="14.25" x14ac:dyDescent="0.2">
      <c r="A46" s="462">
        <v>36</v>
      </c>
      <c r="B46" s="150" t="s">
        <v>109</v>
      </c>
      <c r="C46" s="475">
        <v>0</v>
      </c>
      <c r="D46" s="475">
        <v>7</v>
      </c>
      <c r="E46" s="475">
        <v>2</v>
      </c>
      <c r="F46" s="475">
        <f t="shared" si="0"/>
        <v>9</v>
      </c>
      <c r="G46" s="475">
        <v>56202.91</v>
      </c>
      <c r="H46" s="475">
        <v>72400.84</v>
      </c>
      <c r="I46" s="475">
        <f t="shared" si="1"/>
        <v>128603.75</v>
      </c>
      <c r="J46" s="475">
        <f t="shared" si="2"/>
        <v>14289.305555555555</v>
      </c>
      <c r="K46" s="475">
        <f t="shared" si="3"/>
        <v>128.82044719748495</v>
      </c>
    </row>
    <row r="47" spans="1:11" s="145" customFormat="1" x14ac:dyDescent="0.2">
      <c r="A47" s="550" t="s">
        <v>63</v>
      </c>
      <c r="B47" s="551"/>
      <c r="C47" s="478">
        <f t="shared" ref="C47:I47" si="4">SUM(C4:C46)</f>
        <v>80</v>
      </c>
      <c r="D47" s="478">
        <f t="shared" si="4"/>
        <v>223</v>
      </c>
      <c r="E47" s="478">
        <f t="shared" si="4"/>
        <v>406</v>
      </c>
      <c r="F47" s="478">
        <f t="shared" si="4"/>
        <v>709</v>
      </c>
      <c r="G47" s="478">
        <f t="shared" si="4"/>
        <v>43560446.38000001</v>
      </c>
      <c r="H47" s="478">
        <f t="shared" si="4"/>
        <v>32850883.02999999</v>
      </c>
      <c r="I47" s="478">
        <f t="shared" si="4"/>
        <v>76411329.410000011</v>
      </c>
      <c r="J47" s="478">
        <f t="shared" si="2"/>
        <v>107773.38421720735</v>
      </c>
      <c r="K47" s="478">
        <f t="shared" si="3"/>
        <v>75.414477490485226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139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8" t="s">
        <v>2</v>
      </c>
    </row>
    <row r="10" spans="1:11" ht="30" customHeight="1" x14ac:dyDescent="0.2">
      <c r="A10" s="154" t="s">
        <v>64</v>
      </c>
      <c r="B10" s="154" t="s">
        <v>117</v>
      </c>
      <c r="C10" s="154" t="s">
        <v>118</v>
      </c>
      <c r="D10" s="154" t="s">
        <v>67</v>
      </c>
      <c r="E10" s="154" t="s">
        <v>119</v>
      </c>
      <c r="F10" s="154" t="s">
        <v>69</v>
      </c>
      <c r="G10" s="154" t="s">
        <v>70</v>
      </c>
      <c r="H10" s="154" t="s">
        <v>71</v>
      </c>
      <c r="I10" s="154" t="s">
        <v>72</v>
      </c>
      <c r="J10" s="154" t="s">
        <v>73</v>
      </c>
      <c r="K10" s="154" t="s">
        <v>74</v>
      </c>
    </row>
    <row r="11" spans="1:11" s="153" customFormat="1" ht="14.25" x14ac:dyDescent="0.2">
      <c r="A11" s="156">
        <v>1</v>
      </c>
      <c r="B11" s="157" t="s">
        <v>75</v>
      </c>
      <c r="C11" s="475">
        <v>5</v>
      </c>
      <c r="D11" s="475">
        <v>8</v>
      </c>
      <c r="E11" s="475">
        <v>4</v>
      </c>
      <c r="F11" s="475">
        <f t="shared" ref="F11:F46" si="0">(C11+D11+E11)</f>
        <v>17</v>
      </c>
      <c r="G11" s="475">
        <v>90844.25</v>
      </c>
      <c r="H11" s="475">
        <v>130301.06</v>
      </c>
      <c r="I11" s="475">
        <f t="shared" ref="I11:I46" si="1">(G11+H11)</f>
        <v>221145.31</v>
      </c>
      <c r="J11" s="475">
        <f t="shared" ref="J11:J47" si="2">(I11/F11)</f>
        <v>13008.547647058824</v>
      </c>
      <c r="K11" s="475">
        <f t="shared" ref="K11:K47" si="3">(H11/G11)*100</f>
        <v>143.43346992242218</v>
      </c>
    </row>
    <row r="12" spans="1:11" s="153" customFormat="1" ht="14.25" x14ac:dyDescent="0.2">
      <c r="A12" s="156">
        <v>2</v>
      </c>
      <c r="B12" s="157" t="s">
        <v>76</v>
      </c>
      <c r="C12" s="475">
        <v>0</v>
      </c>
      <c r="D12" s="475">
        <v>2</v>
      </c>
      <c r="E12" s="475">
        <v>2</v>
      </c>
      <c r="F12" s="475">
        <f t="shared" si="0"/>
        <v>4</v>
      </c>
      <c r="G12" s="475">
        <v>35617.25</v>
      </c>
      <c r="H12" s="475">
        <v>48578.26</v>
      </c>
      <c r="I12" s="475">
        <f t="shared" si="1"/>
        <v>84195.510000000009</v>
      </c>
      <c r="J12" s="475">
        <f t="shared" si="2"/>
        <v>21048.877500000002</v>
      </c>
      <c r="K12" s="475">
        <f t="shared" si="3"/>
        <v>136.38969881167131</v>
      </c>
    </row>
    <row r="13" spans="1:11" s="153" customFormat="1" ht="14.25" x14ac:dyDescent="0.2">
      <c r="A13" s="156">
        <v>3</v>
      </c>
      <c r="B13" s="157" t="s">
        <v>77</v>
      </c>
      <c r="C13" s="475">
        <v>2</v>
      </c>
      <c r="D13" s="475">
        <v>4</v>
      </c>
      <c r="E13" s="475">
        <v>4</v>
      </c>
      <c r="F13" s="475">
        <f t="shared" si="0"/>
        <v>10</v>
      </c>
      <c r="G13" s="475">
        <v>72612.800000000003</v>
      </c>
      <c r="H13" s="475">
        <v>80105.289999999994</v>
      </c>
      <c r="I13" s="475">
        <f t="shared" si="1"/>
        <v>152718.09</v>
      </c>
      <c r="J13" s="475">
        <f t="shared" si="2"/>
        <v>15271.808999999999</v>
      </c>
      <c r="K13" s="475">
        <f t="shared" si="3"/>
        <v>110.31841493510785</v>
      </c>
    </row>
    <row r="14" spans="1:11" s="153" customFormat="1" ht="14.25" x14ac:dyDescent="0.2">
      <c r="A14" s="156">
        <v>4</v>
      </c>
      <c r="B14" s="157" t="s">
        <v>78</v>
      </c>
      <c r="C14" s="475">
        <v>0</v>
      </c>
      <c r="D14" s="475">
        <v>5</v>
      </c>
      <c r="E14" s="475">
        <v>7</v>
      </c>
      <c r="F14" s="475">
        <f t="shared" si="0"/>
        <v>12</v>
      </c>
      <c r="G14" s="475">
        <v>178448.09</v>
      </c>
      <c r="H14" s="475">
        <v>225052.11</v>
      </c>
      <c r="I14" s="475">
        <f t="shared" si="1"/>
        <v>403500.19999999995</v>
      </c>
      <c r="J14" s="475">
        <f t="shared" si="2"/>
        <v>33625.016666666663</v>
      </c>
      <c r="K14" s="475">
        <f t="shared" si="3"/>
        <v>126.11628961677314</v>
      </c>
    </row>
    <row r="15" spans="1:11" s="153" customFormat="1" ht="14.25" x14ac:dyDescent="0.2">
      <c r="A15" s="156">
        <v>5</v>
      </c>
      <c r="B15" s="157" t="s">
        <v>79</v>
      </c>
      <c r="C15" s="475">
        <v>0</v>
      </c>
      <c r="D15" s="475">
        <v>4</v>
      </c>
      <c r="E15" s="475">
        <v>1</v>
      </c>
      <c r="F15" s="475">
        <f t="shared" si="0"/>
        <v>5</v>
      </c>
      <c r="G15" s="475">
        <v>31352.400000000001</v>
      </c>
      <c r="H15" s="475">
        <v>50653.13</v>
      </c>
      <c r="I15" s="475">
        <f t="shared" si="1"/>
        <v>82005.53</v>
      </c>
      <c r="J15" s="475">
        <f t="shared" si="2"/>
        <v>16401.106</v>
      </c>
      <c r="K15" s="475">
        <f t="shared" si="3"/>
        <v>161.56061417945673</v>
      </c>
    </row>
    <row r="16" spans="1:11" s="153" customFormat="1" ht="14.25" x14ac:dyDescent="0.2">
      <c r="A16" s="156">
        <v>6</v>
      </c>
      <c r="B16" s="157" t="s">
        <v>80</v>
      </c>
      <c r="C16" s="475">
        <v>2</v>
      </c>
      <c r="D16" s="475">
        <v>2</v>
      </c>
      <c r="E16" s="475">
        <v>0</v>
      </c>
      <c r="F16" s="475">
        <f t="shared" si="0"/>
        <v>4</v>
      </c>
      <c r="G16" s="475">
        <v>21769.48</v>
      </c>
      <c r="H16" s="475">
        <v>15689.73</v>
      </c>
      <c r="I16" s="475">
        <f t="shared" si="1"/>
        <v>37459.21</v>
      </c>
      <c r="J16" s="475">
        <f t="shared" si="2"/>
        <v>9364.8024999999998</v>
      </c>
      <c r="K16" s="475">
        <f t="shared" si="3"/>
        <v>72.072139527448513</v>
      </c>
    </row>
    <row r="17" spans="1:11" s="153" customFormat="1" ht="14.25" x14ac:dyDescent="0.2">
      <c r="A17" s="156">
        <v>7</v>
      </c>
      <c r="B17" s="157" t="s">
        <v>81</v>
      </c>
      <c r="C17" s="475">
        <v>6</v>
      </c>
      <c r="D17" s="475">
        <v>6</v>
      </c>
      <c r="E17" s="475">
        <v>0</v>
      </c>
      <c r="F17" s="475">
        <f t="shared" si="0"/>
        <v>12</v>
      </c>
      <c r="G17" s="475">
        <v>65570.87</v>
      </c>
      <c r="H17" s="475">
        <v>56662.73</v>
      </c>
      <c r="I17" s="475">
        <f t="shared" si="1"/>
        <v>122233.60000000001</v>
      </c>
      <c r="J17" s="475">
        <f t="shared" si="2"/>
        <v>10186.133333333333</v>
      </c>
      <c r="K17" s="475">
        <f t="shared" si="3"/>
        <v>86.414485578733363</v>
      </c>
    </row>
    <row r="18" spans="1:11" s="153" customFormat="1" ht="14.25" x14ac:dyDescent="0.2">
      <c r="A18" s="156">
        <v>8</v>
      </c>
      <c r="B18" s="157" t="s">
        <v>82</v>
      </c>
      <c r="C18" s="475">
        <v>0</v>
      </c>
      <c r="D18" s="475">
        <v>3</v>
      </c>
      <c r="E18" s="475">
        <v>2</v>
      </c>
      <c r="F18" s="475">
        <f t="shared" si="0"/>
        <v>5</v>
      </c>
      <c r="G18" s="475">
        <v>87419.79</v>
      </c>
      <c r="H18" s="475">
        <v>43566.68</v>
      </c>
      <c r="I18" s="475">
        <f t="shared" si="1"/>
        <v>130986.47</v>
      </c>
      <c r="J18" s="475">
        <f t="shared" si="2"/>
        <v>26197.294000000002</v>
      </c>
      <c r="K18" s="475">
        <f t="shared" si="3"/>
        <v>49.836175538742431</v>
      </c>
    </row>
    <row r="19" spans="1:11" s="153" customFormat="1" ht="14.25" x14ac:dyDescent="0.2">
      <c r="A19" s="156">
        <v>9</v>
      </c>
      <c r="B19" s="157" t="s">
        <v>83</v>
      </c>
      <c r="C19" s="475">
        <v>0</v>
      </c>
      <c r="D19" s="475">
        <v>3</v>
      </c>
      <c r="E19" s="475">
        <v>3</v>
      </c>
      <c r="F19" s="475">
        <f t="shared" si="0"/>
        <v>6</v>
      </c>
      <c r="G19" s="475">
        <v>36431.99</v>
      </c>
      <c r="H19" s="475">
        <v>47042.77</v>
      </c>
      <c r="I19" s="475">
        <f t="shared" si="1"/>
        <v>83474.759999999995</v>
      </c>
      <c r="J19" s="475">
        <f t="shared" si="2"/>
        <v>13912.46</v>
      </c>
      <c r="K19" s="475">
        <f t="shared" si="3"/>
        <v>129.12489820072963</v>
      </c>
    </row>
    <row r="20" spans="1:11" s="153" customFormat="1" ht="14.25" x14ac:dyDescent="0.2">
      <c r="A20" s="156">
        <v>10</v>
      </c>
      <c r="B20" s="157" t="s">
        <v>84</v>
      </c>
      <c r="C20" s="475">
        <v>0</v>
      </c>
      <c r="D20" s="475">
        <v>1</v>
      </c>
      <c r="E20" s="475">
        <v>0</v>
      </c>
      <c r="F20" s="475">
        <f t="shared" si="0"/>
        <v>1</v>
      </c>
      <c r="G20" s="475">
        <v>21574.32</v>
      </c>
      <c r="H20" s="475">
        <v>3282.23</v>
      </c>
      <c r="I20" s="475">
        <f t="shared" si="1"/>
        <v>24856.55</v>
      </c>
      <c r="J20" s="475">
        <f t="shared" si="2"/>
        <v>24856.55</v>
      </c>
      <c r="K20" s="475">
        <f t="shared" si="3"/>
        <v>15.213596535139926</v>
      </c>
    </row>
    <row r="21" spans="1:11" s="153" customFormat="1" ht="14.25" x14ac:dyDescent="0.2">
      <c r="A21" s="156">
        <v>11</v>
      </c>
      <c r="B21" s="157" t="s">
        <v>85</v>
      </c>
      <c r="C21" s="475">
        <v>0</v>
      </c>
      <c r="D21" s="475">
        <v>1</v>
      </c>
      <c r="E21" s="475">
        <v>2</v>
      </c>
      <c r="F21" s="475">
        <f t="shared" si="0"/>
        <v>3</v>
      </c>
      <c r="G21" s="475">
        <v>41610.480000000003</v>
      </c>
      <c r="H21" s="475">
        <v>22844.27</v>
      </c>
      <c r="I21" s="475">
        <f t="shared" si="1"/>
        <v>64454.75</v>
      </c>
      <c r="J21" s="475">
        <f t="shared" si="2"/>
        <v>21484.916666666668</v>
      </c>
      <c r="K21" s="475">
        <f t="shared" si="3"/>
        <v>54.900279929479304</v>
      </c>
    </row>
    <row r="22" spans="1:11" s="153" customFormat="1" ht="14.25" x14ac:dyDescent="0.2">
      <c r="A22" s="156">
        <v>12</v>
      </c>
      <c r="B22" s="157" t="s">
        <v>86</v>
      </c>
      <c r="C22" s="475">
        <v>2</v>
      </c>
      <c r="D22" s="475">
        <v>1</v>
      </c>
      <c r="E22" s="475">
        <v>0</v>
      </c>
      <c r="F22" s="475">
        <f t="shared" si="0"/>
        <v>3</v>
      </c>
      <c r="G22" s="475">
        <v>14399.23</v>
      </c>
      <c r="H22" s="475">
        <v>12626.14</v>
      </c>
      <c r="I22" s="475">
        <f t="shared" si="1"/>
        <v>27025.37</v>
      </c>
      <c r="J22" s="475">
        <f t="shared" si="2"/>
        <v>9008.4566666666669</v>
      </c>
      <c r="K22" s="475">
        <f t="shared" si="3"/>
        <v>87.686216554635209</v>
      </c>
    </row>
    <row r="23" spans="1:11" s="153" customFormat="1" ht="14.25" x14ac:dyDescent="0.2">
      <c r="A23" s="156">
        <v>13</v>
      </c>
      <c r="B23" s="157" t="s">
        <v>87</v>
      </c>
      <c r="C23" s="475">
        <v>4</v>
      </c>
      <c r="D23" s="475">
        <v>10</v>
      </c>
      <c r="E23" s="475">
        <v>4</v>
      </c>
      <c r="F23" s="475">
        <f t="shared" si="0"/>
        <v>18</v>
      </c>
      <c r="G23" s="475">
        <v>82821.320000000007</v>
      </c>
      <c r="H23" s="475">
        <v>119015.63</v>
      </c>
      <c r="I23" s="475">
        <f t="shared" si="1"/>
        <v>201836.95</v>
      </c>
      <c r="J23" s="475">
        <f t="shared" si="2"/>
        <v>11213.16388888889</v>
      </c>
      <c r="K23" s="475">
        <f t="shared" si="3"/>
        <v>143.70168212725903</v>
      </c>
    </row>
    <row r="24" spans="1:11" s="153" customFormat="1" ht="14.25" x14ac:dyDescent="0.2">
      <c r="A24" s="156">
        <v>14</v>
      </c>
      <c r="B24" s="157" t="s">
        <v>88</v>
      </c>
      <c r="C24" s="475">
        <v>0</v>
      </c>
      <c r="D24" s="475">
        <v>2</v>
      </c>
      <c r="E24" s="475">
        <v>1</v>
      </c>
      <c r="F24" s="475">
        <f t="shared" si="0"/>
        <v>3</v>
      </c>
      <c r="G24" s="475">
        <v>20173.82</v>
      </c>
      <c r="H24" s="475">
        <v>39549.160000000003</v>
      </c>
      <c r="I24" s="475">
        <f t="shared" si="1"/>
        <v>59722.98</v>
      </c>
      <c r="J24" s="475">
        <f t="shared" si="2"/>
        <v>19907.66</v>
      </c>
      <c r="K24" s="475">
        <f t="shared" si="3"/>
        <v>196.04199898680571</v>
      </c>
    </row>
    <row r="25" spans="1:11" s="153" customFormat="1" ht="14.25" x14ac:dyDescent="0.2">
      <c r="A25" s="156">
        <v>15</v>
      </c>
      <c r="B25" s="157" t="s">
        <v>89</v>
      </c>
      <c r="C25" s="475">
        <v>20</v>
      </c>
      <c r="D25" s="475">
        <v>12</v>
      </c>
      <c r="E25" s="475">
        <v>8</v>
      </c>
      <c r="F25" s="475">
        <f t="shared" si="0"/>
        <v>40</v>
      </c>
      <c r="G25" s="475">
        <v>170027.46</v>
      </c>
      <c r="H25" s="475">
        <v>177267.48</v>
      </c>
      <c r="I25" s="475">
        <f t="shared" si="1"/>
        <v>347294.94</v>
      </c>
      <c r="J25" s="475">
        <f t="shared" si="2"/>
        <v>8682.3734999999997</v>
      </c>
      <c r="K25" s="475">
        <f t="shared" si="3"/>
        <v>104.25814747806032</v>
      </c>
    </row>
    <row r="26" spans="1:11" s="153" customFormat="1" ht="14.25" x14ac:dyDescent="0.2">
      <c r="A26" s="156">
        <v>16</v>
      </c>
      <c r="B26" s="157" t="s">
        <v>90</v>
      </c>
      <c r="C26" s="475">
        <v>1</v>
      </c>
      <c r="D26" s="475">
        <v>2</v>
      </c>
      <c r="E26" s="475">
        <v>4</v>
      </c>
      <c r="F26" s="475">
        <f t="shared" si="0"/>
        <v>7</v>
      </c>
      <c r="G26" s="475">
        <v>65422.93</v>
      </c>
      <c r="H26" s="475">
        <v>79088.929999999993</v>
      </c>
      <c r="I26" s="475">
        <f t="shared" si="1"/>
        <v>144511.85999999999</v>
      </c>
      <c r="J26" s="475">
        <f t="shared" si="2"/>
        <v>20644.551428571427</v>
      </c>
      <c r="K26" s="475">
        <f t="shared" si="3"/>
        <v>120.88870064364284</v>
      </c>
    </row>
    <row r="27" spans="1:11" s="153" customFormat="1" ht="14.25" x14ac:dyDescent="0.2">
      <c r="A27" s="156">
        <v>17</v>
      </c>
      <c r="B27" s="157" t="s">
        <v>91</v>
      </c>
      <c r="C27" s="475">
        <v>0</v>
      </c>
      <c r="D27" s="475">
        <v>0</v>
      </c>
      <c r="E27" s="475">
        <v>46</v>
      </c>
      <c r="F27" s="475">
        <f t="shared" si="0"/>
        <v>46</v>
      </c>
      <c r="G27" s="475">
        <v>10275194.93</v>
      </c>
      <c r="H27" s="475">
        <v>7671401.9800000004</v>
      </c>
      <c r="I27" s="475">
        <f t="shared" si="1"/>
        <v>17946596.91</v>
      </c>
      <c r="J27" s="475">
        <f t="shared" si="2"/>
        <v>390143.4110869565</v>
      </c>
      <c r="K27" s="475">
        <f t="shared" si="3"/>
        <v>74.659430135015455</v>
      </c>
    </row>
    <row r="28" spans="1:11" s="153" customFormat="1" ht="14.25" x14ac:dyDescent="0.2">
      <c r="A28" s="156">
        <v>18</v>
      </c>
      <c r="B28" s="157" t="s">
        <v>92</v>
      </c>
      <c r="C28" s="475">
        <v>0</v>
      </c>
      <c r="D28" s="475">
        <v>0</v>
      </c>
      <c r="E28" s="475">
        <v>103</v>
      </c>
      <c r="F28" s="475">
        <f t="shared" si="0"/>
        <v>103</v>
      </c>
      <c r="G28" s="475">
        <v>6737694.7300000004</v>
      </c>
      <c r="H28" s="475">
        <v>2407718.6800000002</v>
      </c>
      <c r="I28" s="475">
        <f t="shared" si="1"/>
        <v>9145413.4100000001</v>
      </c>
      <c r="J28" s="475">
        <f t="shared" si="2"/>
        <v>88790.42145631068</v>
      </c>
      <c r="K28" s="475">
        <f t="shared" si="3"/>
        <v>35.735051475091097</v>
      </c>
    </row>
    <row r="29" spans="1:11" s="153" customFormat="1" ht="14.25" x14ac:dyDescent="0.2">
      <c r="A29" s="156">
        <v>19</v>
      </c>
      <c r="B29" s="157" t="s">
        <v>93</v>
      </c>
      <c r="C29" s="475">
        <v>15</v>
      </c>
      <c r="D29" s="475">
        <v>8</v>
      </c>
      <c r="E29" s="475">
        <v>16</v>
      </c>
      <c r="F29" s="475">
        <f t="shared" si="0"/>
        <v>39</v>
      </c>
      <c r="G29" s="475">
        <v>423067.84</v>
      </c>
      <c r="H29" s="475">
        <v>404234.49</v>
      </c>
      <c r="I29" s="475">
        <f t="shared" si="1"/>
        <v>827302.33000000007</v>
      </c>
      <c r="J29" s="475">
        <f t="shared" si="2"/>
        <v>21212.880256410259</v>
      </c>
      <c r="K29" s="475">
        <f t="shared" si="3"/>
        <v>95.548385336971009</v>
      </c>
    </row>
    <row r="30" spans="1:11" s="153" customFormat="1" ht="14.25" x14ac:dyDescent="0.2">
      <c r="A30" s="156">
        <v>20</v>
      </c>
      <c r="B30" s="157" t="s">
        <v>94</v>
      </c>
      <c r="C30" s="475">
        <v>2</v>
      </c>
      <c r="D30" s="475">
        <v>0</v>
      </c>
      <c r="E30" s="475">
        <v>2</v>
      </c>
      <c r="F30" s="475">
        <f t="shared" si="0"/>
        <v>4</v>
      </c>
      <c r="G30" s="475">
        <v>40297.49</v>
      </c>
      <c r="H30" s="475">
        <v>32935.54</v>
      </c>
      <c r="I30" s="475">
        <f t="shared" si="1"/>
        <v>73233.03</v>
      </c>
      <c r="J30" s="475">
        <f t="shared" si="2"/>
        <v>18308.2575</v>
      </c>
      <c r="K30" s="475">
        <f t="shared" si="3"/>
        <v>81.730996148891663</v>
      </c>
    </row>
    <row r="31" spans="1:11" s="153" customFormat="1" ht="14.25" x14ac:dyDescent="0.2">
      <c r="A31" s="156">
        <v>21</v>
      </c>
      <c r="B31" s="157" t="s">
        <v>95</v>
      </c>
      <c r="C31" s="475">
        <v>0</v>
      </c>
      <c r="D31" s="475">
        <v>1</v>
      </c>
      <c r="E31" s="475">
        <v>1</v>
      </c>
      <c r="F31" s="475">
        <f t="shared" si="0"/>
        <v>2</v>
      </c>
      <c r="G31" s="475">
        <v>18410.91</v>
      </c>
      <c r="H31" s="475">
        <v>19775.05</v>
      </c>
      <c r="I31" s="475">
        <f t="shared" si="1"/>
        <v>38185.96</v>
      </c>
      <c r="J31" s="475">
        <f t="shared" si="2"/>
        <v>19092.98</v>
      </c>
      <c r="K31" s="475">
        <f t="shared" si="3"/>
        <v>107.40941105029572</v>
      </c>
    </row>
    <row r="32" spans="1:11" s="153" customFormat="1" ht="14.25" x14ac:dyDescent="0.2">
      <c r="A32" s="156">
        <v>22</v>
      </c>
      <c r="B32" s="157" t="s">
        <v>96</v>
      </c>
      <c r="C32" s="475">
        <v>4</v>
      </c>
      <c r="D32" s="475">
        <v>12</v>
      </c>
      <c r="E32" s="475">
        <v>18</v>
      </c>
      <c r="F32" s="475">
        <f t="shared" si="0"/>
        <v>34</v>
      </c>
      <c r="G32" s="475">
        <v>385849.71</v>
      </c>
      <c r="H32" s="475">
        <v>421228.15</v>
      </c>
      <c r="I32" s="475">
        <f t="shared" si="1"/>
        <v>807077.8600000001</v>
      </c>
      <c r="J32" s="475">
        <f t="shared" si="2"/>
        <v>23737.58411764706</v>
      </c>
      <c r="K32" s="475">
        <f t="shared" si="3"/>
        <v>109.16896892315924</v>
      </c>
    </row>
    <row r="33" spans="1:11" s="153" customFormat="1" ht="14.25" x14ac:dyDescent="0.2">
      <c r="A33" s="156">
        <v>23</v>
      </c>
      <c r="B33" s="157" t="s">
        <v>97</v>
      </c>
      <c r="C33" s="475">
        <v>0</v>
      </c>
      <c r="D33" s="475">
        <v>5</v>
      </c>
      <c r="E33" s="475">
        <v>1</v>
      </c>
      <c r="F33" s="475">
        <f t="shared" si="0"/>
        <v>6</v>
      </c>
      <c r="G33" s="475">
        <v>33910.33</v>
      </c>
      <c r="H33" s="475">
        <v>54372.61</v>
      </c>
      <c r="I33" s="475">
        <f t="shared" si="1"/>
        <v>88282.94</v>
      </c>
      <c r="J33" s="475">
        <f t="shared" si="2"/>
        <v>14713.823333333334</v>
      </c>
      <c r="K33" s="475">
        <f t="shared" si="3"/>
        <v>160.34232046694913</v>
      </c>
    </row>
    <row r="34" spans="1:11" s="153" customFormat="1" ht="14.25" x14ac:dyDescent="0.2">
      <c r="A34" s="462">
        <v>24</v>
      </c>
      <c r="B34" s="157" t="s">
        <v>110</v>
      </c>
      <c r="C34" s="475">
        <v>1</v>
      </c>
      <c r="D34" s="475">
        <v>4</v>
      </c>
      <c r="E34" s="475">
        <v>8</v>
      </c>
      <c r="F34" s="475">
        <f>(C34+D34+E34)</f>
        <v>13</v>
      </c>
      <c r="G34" s="475">
        <v>204069.59</v>
      </c>
      <c r="H34" s="475">
        <v>414967.3</v>
      </c>
      <c r="I34" s="475">
        <f>(G34+H34)</f>
        <v>619036.89</v>
      </c>
      <c r="J34" s="475">
        <f>(I34/F34)</f>
        <v>47618.222307692311</v>
      </c>
      <c r="K34" s="475">
        <f>(H34/G34)*100</f>
        <v>203.34597624271211</v>
      </c>
    </row>
    <row r="35" spans="1:11" s="153" customFormat="1" ht="14.25" x14ac:dyDescent="0.2">
      <c r="A35" s="462">
        <v>25</v>
      </c>
      <c r="B35" s="157" t="s">
        <v>98</v>
      </c>
      <c r="C35" s="475">
        <v>0</v>
      </c>
      <c r="D35" s="475">
        <v>3</v>
      </c>
      <c r="E35" s="475">
        <v>1</v>
      </c>
      <c r="F35" s="475">
        <f t="shared" si="0"/>
        <v>4</v>
      </c>
      <c r="G35" s="475">
        <v>17399.25</v>
      </c>
      <c r="H35" s="475">
        <v>22065.64</v>
      </c>
      <c r="I35" s="475">
        <f t="shared" si="1"/>
        <v>39464.89</v>
      </c>
      <c r="J35" s="475">
        <f t="shared" si="2"/>
        <v>9866.2224999999999</v>
      </c>
      <c r="K35" s="475">
        <f t="shared" si="3"/>
        <v>126.81948934580514</v>
      </c>
    </row>
    <row r="36" spans="1:11" s="153" customFormat="1" ht="14.25" x14ac:dyDescent="0.2">
      <c r="A36" s="462">
        <v>26</v>
      </c>
      <c r="B36" s="157" t="s">
        <v>99</v>
      </c>
      <c r="C36" s="475">
        <v>20</v>
      </c>
      <c r="D36" s="475">
        <v>22</v>
      </c>
      <c r="E36" s="475">
        <v>66</v>
      </c>
      <c r="F36" s="475">
        <f t="shared" si="0"/>
        <v>108</v>
      </c>
      <c r="G36" s="475">
        <v>4645211.9800000004</v>
      </c>
      <c r="H36" s="475">
        <v>2985707.56</v>
      </c>
      <c r="I36" s="475">
        <f t="shared" si="1"/>
        <v>7630919.540000001</v>
      </c>
      <c r="J36" s="475">
        <f t="shared" si="2"/>
        <v>70656.662407407421</v>
      </c>
      <c r="K36" s="475">
        <f t="shared" si="3"/>
        <v>64.274947469673918</v>
      </c>
    </row>
    <row r="37" spans="1:11" s="153" customFormat="1" ht="14.25" x14ac:dyDescent="0.2">
      <c r="A37" s="462">
        <v>27</v>
      </c>
      <c r="B37" s="157" t="s">
        <v>100</v>
      </c>
      <c r="C37" s="475">
        <v>6</v>
      </c>
      <c r="D37" s="475">
        <v>6</v>
      </c>
      <c r="E37" s="475">
        <v>6</v>
      </c>
      <c r="F37" s="475">
        <f t="shared" si="0"/>
        <v>18</v>
      </c>
      <c r="G37" s="475">
        <v>185883.56</v>
      </c>
      <c r="H37" s="475">
        <v>1332658.95</v>
      </c>
      <c r="I37" s="475">
        <f t="shared" si="1"/>
        <v>1518542.51</v>
      </c>
      <c r="J37" s="475">
        <f t="shared" si="2"/>
        <v>84363.472777777773</v>
      </c>
      <c r="K37" s="475">
        <f t="shared" si="3"/>
        <v>716.93212137749026</v>
      </c>
    </row>
    <row r="38" spans="1:11" s="153" customFormat="1" ht="14.25" x14ac:dyDescent="0.2">
      <c r="A38" s="462">
        <v>28</v>
      </c>
      <c r="B38" s="157" t="s">
        <v>101</v>
      </c>
      <c r="C38" s="475">
        <v>8</v>
      </c>
      <c r="D38" s="475">
        <v>5</v>
      </c>
      <c r="E38" s="475">
        <v>0</v>
      </c>
      <c r="F38" s="475">
        <f t="shared" si="0"/>
        <v>13</v>
      </c>
      <c r="G38" s="475">
        <v>46706.239999999998</v>
      </c>
      <c r="H38" s="475">
        <v>24735.39</v>
      </c>
      <c r="I38" s="475">
        <f t="shared" si="1"/>
        <v>71441.63</v>
      </c>
      <c r="J38" s="475">
        <f t="shared" si="2"/>
        <v>5495.51</v>
      </c>
      <c r="K38" s="475">
        <f t="shared" si="3"/>
        <v>52.959497488986486</v>
      </c>
    </row>
    <row r="39" spans="1:11" s="153" customFormat="1" ht="14.25" x14ac:dyDescent="0.2">
      <c r="A39" s="462">
        <v>29</v>
      </c>
      <c r="B39" s="157" t="s">
        <v>102</v>
      </c>
      <c r="C39" s="475">
        <v>26</v>
      </c>
      <c r="D39" s="475">
        <v>15</v>
      </c>
      <c r="E39" s="475">
        <v>6</v>
      </c>
      <c r="F39" s="475">
        <f t="shared" si="0"/>
        <v>47</v>
      </c>
      <c r="G39" s="475">
        <v>150077.28</v>
      </c>
      <c r="H39" s="475">
        <v>141001.10999999999</v>
      </c>
      <c r="I39" s="475">
        <f t="shared" si="1"/>
        <v>291078.39</v>
      </c>
      <c r="J39" s="475">
        <f t="shared" si="2"/>
        <v>6193.1572340425537</v>
      </c>
      <c r="K39" s="475">
        <f t="shared" si="3"/>
        <v>93.952335756618183</v>
      </c>
    </row>
    <row r="40" spans="1:11" s="153" customFormat="1" ht="14.25" x14ac:dyDescent="0.2">
      <c r="A40" s="462">
        <v>30</v>
      </c>
      <c r="B40" s="157" t="s">
        <v>103</v>
      </c>
      <c r="C40" s="475">
        <v>12</v>
      </c>
      <c r="D40" s="475">
        <v>11</v>
      </c>
      <c r="E40" s="475">
        <v>3</v>
      </c>
      <c r="F40" s="475">
        <f t="shared" si="0"/>
        <v>26</v>
      </c>
      <c r="G40" s="475">
        <v>103848.51</v>
      </c>
      <c r="H40" s="475">
        <v>81353.16</v>
      </c>
      <c r="I40" s="475">
        <f t="shared" si="1"/>
        <v>185201.66999999998</v>
      </c>
      <c r="J40" s="475">
        <f t="shared" si="2"/>
        <v>7123.1411538461534</v>
      </c>
      <c r="K40" s="475">
        <f t="shared" si="3"/>
        <v>78.338302590956772</v>
      </c>
    </row>
    <row r="41" spans="1:11" s="153" customFormat="1" ht="14.25" x14ac:dyDescent="0.2">
      <c r="A41" s="462">
        <v>31</v>
      </c>
      <c r="B41" s="157" t="s">
        <v>104</v>
      </c>
      <c r="C41" s="475">
        <v>0</v>
      </c>
      <c r="D41" s="475">
        <v>3</v>
      </c>
      <c r="E41" s="475">
        <v>0</v>
      </c>
      <c r="F41" s="475">
        <f t="shared" si="0"/>
        <v>3</v>
      </c>
      <c r="G41" s="475">
        <v>18471.22</v>
      </c>
      <c r="H41" s="475">
        <v>8934.44</v>
      </c>
      <c r="I41" s="475">
        <f t="shared" si="1"/>
        <v>27405.660000000003</v>
      </c>
      <c r="J41" s="475">
        <f t="shared" si="2"/>
        <v>9135.2200000000012</v>
      </c>
      <c r="K41" s="475">
        <f t="shared" si="3"/>
        <v>48.36951755217035</v>
      </c>
    </row>
    <row r="42" spans="1:11" s="153" customFormat="1" ht="14.25" x14ac:dyDescent="0.2">
      <c r="A42" s="462">
        <v>32</v>
      </c>
      <c r="B42" s="157" t="s">
        <v>105</v>
      </c>
      <c r="C42" s="475">
        <v>16</v>
      </c>
      <c r="D42" s="475">
        <v>9</v>
      </c>
      <c r="E42" s="475">
        <v>5</v>
      </c>
      <c r="F42" s="475">
        <f t="shared" si="0"/>
        <v>30</v>
      </c>
      <c r="G42" s="475">
        <v>144082.14000000001</v>
      </c>
      <c r="H42" s="475">
        <v>165641.72</v>
      </c>
      <c r="I42" s="475">
        <f t="shared" si="1"/>
        <v>309723.86</v>
      </c>
      <c r="J42" s="475">
        <f t="shared" si="2"/>
        <v>10324.128666666666</v>
      </c>
      <c r="K42" s="475">
        <f t="shared" si="3"/>
        <v>114.96339518555179</v>
      </c>
    </row>
    <row r="43" spans="1:11" s="153" customFormat="1" ht="14.25" x14ac:dyDescent="0.2">
      <c r="A43" s="462">
        <v>33</v>
      </c>
      <c r="B43" s="157" t="s">
        <v>106</v>
      </c>
      <c r="C43" s="475">
        <v>3</v>
      </c>
      <c r="D43" s="475">
        <v>3</v>
      </c>
      <c r="E43" s="475">
        <v>64</v>
      </c>
      <c r="F43" s="475">
        <f t="shared" si="0"/>
        <v>70</v>
      </c>
      <c r="G43" s="475">
        <v>2229800.56</v>
      </c>
      <c r="H43" s="475">
        <v>2776726.99</v>
      </c>
      <c r="I43" s="475">
        <f t="shared" si="1"/>
        <v>5006527.5500000007</v>
      </c>
      <c r="J43" s="475">
        <f t="shared" si="2"/>
        <v>71521.822142857156</v>
      </c>
      <c r="K43" s="475">
        <f t="shared" si="3"/>
        <v>124.52804254385872</v>
      </c>
    </row>
    <row r="44" spans="1:11" s="153" customFormat="1" ht="14.25" x14ac:dyDescent="0.2">
      <c r="A44" s="462">
        <v>34</v>
      </c>
      <c r="B44" s="157" t="s">
        <v>107</v>
      </c>
      <c r="C44" s="475">
        <v>0</v>
      </c>
      <c r="D44" s="475">
        <v>2</v>
      </c>
      <c r="E44" s="475">
        <v>2</v>
      </c>
      <c r="F44" s="475">
        <f t="shared" si="0"/>
        <v>4</v>
      </c>
      <c r="G44" s="475">
        <v>28802.58</v>
      </c>
      <c r="H44" s="475">
        <v>31095.43</v>
      </c>
      <c r="I44" s="475">
        <f t="shared" si="1"/>
        <v>59898.01</v>
      </c>
      <c r="J44" s="475">
        <f t="shared" si="2"/>
        <v>14974.502500000001</v>
      </c>
      <c r="K44" s="475">
        <f t="shared" si="3"/>
        <v>107.96057158768416</v>
      </c>
    </row>
    <row r="45" spans="1:11" s="153" customFormat="1" ht="14.25" x14ac:dyDescent="0.2">
      <c r="A45" s="462">
        <v>35</v>
      </c>
      <c r="B45" s="157" t="s">
        <v>108</v>
      </c>
      <c r="C45" s="475">
        <v>1</v>
      </c>
      <c r="D45" s="475">
        <v>1</v>
      </c>
      <c r="E45" s="475">
        <v>0</v>
      </c>
      <c r="F45" s="475">
        <f t="shared" si="0"/>
        <v>2</v>
      </c>
      <c r="G45" s="475">
        <v>16326.2</v>
      </c>
      <c r="H45" s="475">
        <v>19057.349999999999</v>
      </c>
      <c r="I45" s="475">
        <f t="shared" si="1"/>
        <v>35383.550000000003</v>
      </c>
      <c r="J45" s="475">
        <f t="shared" si="2"/>
        <v>17691.775000000001</v>
      </c>
      <c r="K45" s="475">
        <f t="shared" si="3"/>
        <v>116.7286325048082</v>
      </c>
    </row>
    <row r="46" spans="1:11" s="153" customFormat="1" ht="14.25" x14ac:dyDescent="0.2">
      <c r="A46" s="462">
        <v>36</v>
      </c>
      <c r="B46" s="157" t="s">
        <v>109</v>
      </c>
      <c r="C46" s="475">
        <v>1</v>
      </c>
      <c r="D46" s="475">
        <v>3</v>
      </c>
      <c r="E46" s="475">
        <v>1</v>
      </c>
      <c r="F46" s="475">
        <f t="shared" si="0"/>
        <v>5</v>
      </c>
      <c r="G46" s="475">
        <v>46366.2</v>
      </c>
      <c r="H46" s="475">
        <v>40715.18</v>
      </c>
      <c r="I46" s="475">
        <f t="shared" si="1"/>
        <v>87081.38</v>
      </c>
      <c r="J46" s="475">
        <f t="shared" si="2"/>
        <v>17416.276000000002</v>
      </c>
      <c r="K46" s="475">
        <f t="shared" si="3"/>
        <v>87.812199403876107</v>
      </c>
    </row>
    <row r="47" spans="1:11" s="152" customFormat="1" x14ac:dyDescent="0.2">
      <c r="A47" s="550" t="s">
        <v>63</v>
      </c>
      <c r="B47" s="551"/>
      <c r="C47" s="478">
        <f t="shared" ref="C47:I47" si="4">SUM(C4:C46)</f>
        <v>157</v>
      </c>
      <c r="D47" s="478">
        <f t="shared" si="4"/>
        <v>179</v>
      </c>
      <c r="E47" s="478">
        <f t="shared" si="4"/>
        <v>391</v>
      </c>
      <c r="F47" s="478">
        <f t="shared" si="4"/>
        <v>727</v>
      </c>
      <c r="G47" s="478">
        <f t="shared" si="4"/>
        <v>26787567.729999993</v>
      </c>
      <c r="H47" s="478">
        <f t="shared" si="4"/>
        <v>20207652.32</v>
      </c>
      <c r="I47" s="478">
        <f t="shared" si="4"/>
        <v>46995220.050000012</v>
      </c>
      <c r="J47" s="478">
        <f t="shared" si="2"/>
        <v>64642.668569463567</v>
      </c>
      <c r="K47" s="478">
        <f t="shared" si="3"/>
        <v>75.436682134335769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140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5" t="s">
        <v>2</v>
      </c>
    </row>
    <row r="10" spans="1:11" ht="30" customHeight="1" x14ac:dyDescent="0.2">
      <c r="A10" s="161" t="s">
        <v>64</v>
      </c>
      <c r="B10" s="161" t="s">
        <v>117</v>
      </c>
      <c r="C10" s="161" t="s">
        <v>118</v>
      </c>
      <c r="D10" s="161" t="s">
        <v>67</v>
      </c>
      <c r="E10" s="161" t="s">
        <v>119</v>
      </c>
      <c r="F10" s="161" t="s">
        <v>69</v>
      </c>
      <c r="G10" s="161" t="s">
        <v>70</v>
      </c>
      <c r="H10" s="161" t="s">
        <v>71</v>
      </c>
      <c r="I10" s="161" t="s">
        <v>72</v>
      </c>
      <c r="J10" s="161" t="s">
        <v>73</v>
      </c>
      <c r="K10" s="161" t="s">
        <v>74</v>
      </c>
    </row>
    <row r="11" spans="1:11" s="160" customFormat="1" ht="14.25" x14ac:dyDescent="0.2">
      <c r="A11" s="163">
        <v>1</v>
      </c>
      <c r="B11" s="164" t="s">
        <v>75</v>
      </c>
      <c r="C11" s="475">
        <v>8</v>
      </c>
      <c r="D11" s="475">
        <v>8</v>
      </c>
      <c r="E11" s="475">
        <v>2</v>
      </c>
      <c r="F11" s="475">
        <f t="shared" ref="F11:F46" si="0">(C11+D11+E11)</f>
        <v>18</v>
      </c>
      <c r="G11" s="475">
        <v>81851.94</v>
      </c>
      <c r="H11" s="475">
        <v>57973.35</v>
      </c>
      <c r="I11" s="475">
        <f t="shared" ref="I11:I46" si="1">(G11+H11)</f>
        <v>139825.29</v>
      </c>
      <c r="J11" s="475">
        <f t="shared" ref="J11:J47" si="2">(I11/F11)</f>
        <v>7768.0716666666667</v>
      </c>
      <c r="K11" s="475">
        <f t="shared" ref="K11:K47" si="3">(H11/G11)*100</f>
        <v>70.827093407926554</v>
      </c>
    </row>
    <row r="12" spans="1:11" s="160" customFormat="1" ht="14.25" x14ac:dyDescent="0.2">
      <c r="A12" s="163">
        <v>2</v>
      </c>
      <c r="B12" s="164" t="s">
        <v>76</v>
      </c>
      <c r="C12" s="475">
        <v>0</v>
      </c>
      <c r="D12" s="475">
        <v>1</v>
      </c>
      <c r="E12" s="475">
        <v>1</v>
      </c>
      <c r="F12" s="475">
        <f t="shared" si="0"/>
        <v>2</v>
      </c>
      <c r="G12" s="475">
        <v>20300.28</v>
      </c>
      <c r="H12" s="475">
        <v>8262.5</v>
      </c>
      <c r="I12" s="475">
        <f t="shared" si="1"/>
        <v>28562.78</v>
      </c>
      <c r="J12" s="475">
        <f t="shared" si="2"/>
        <v>14281.39</v>
      </c>
      <c r="K12" s="475">
        <f t="shared" si="3"/>
        <v>40.701409044604311</v>
      </c>
    </row>
    <row r="13" spans="1:11" s="160" customFormat="1" ht="14.25" x14ac:dyDescent="0.2">
      <c r="A13" s="163">
        <v>3</v>
      </c>
      <c r="B13" s="164" t="s">
        <v>77</v>
      </c>
      <c r="C13" s="475">
        <v>1</v>
      </c>
      <c r="D13" s="475">
        <v>1</v>
      </c>
      <c r="E13" s="475">
        <v>2</v>
      </c>
      <c r="F13" s="475">
        <f t="shared" si="0"/>
        <v>4</v>
      </c>
      <c r="G13" s="475">
        <v>46624.7</v>
      </c>
      <c r="H13" s="475">
        <v>14830.01</v>
      </c>
      <c r="I13" s="475">
        <f t="shared" si="1"/>
        <v>61454.71</v>
      </c>
      <c r="J13" s="475">
        <f t="shared" si="2"/>
        <v>15363.6775</v>
      </c>
      <c r="K13" s="475">
        <f t="shared" si="3"/>
        <v>31.807196614669909</v>
      </c>
    </row>
    <row r="14" spans="1:11" s="160" customFormat="1" ht="14.25" x14ac:dyDescent="0.2">
      <c r="A14" s="163">
        <v>4</v>
      </c>
      <c r="B14" s="164" t="s">
        <v>78</v>
      </c>
      <c r="C14" s="475">
        <v>0</v>
      </c>
      <c r="D14" s="475">
        <v>4</v>
      </c>
      <c r="E14" s="475">
        <v>4</v>
      </c>
      <c r="F14" s="475">
        <f t="shared" si="0"/>
        <v>8</v>
      </c>
      <c r="G14" s="475">
        <v>128403.27</v>
      </c>
      <c r="H14" s="475">
        <v>119784.03</v>
      </c>
      <c r="I14" s="475">
        <f t="shared" si="1"/>
        <v>248187.3</v>
      </c>
      <c r="J14" s="475">
        <f t="shared" si="2"/>
        <v>31023.412499999999</v>
      </c>
      <c r="K14" s="475">
        <f t="shared" si="3"/>
        <v>93.287367214246174</v>
      </c>
    </row>
    <row r="15" spans="1:11" s="160" customFormat="1" ht="14.25" x14ac:dyDescent="0.2">
      <c r="A15" s="163">
        <v>5</v>
      </c>
      <c r="B15" s="164" t="s">
        <v>79</v>
      </c>
      <c r="C15" s="475">
        <v>2</v>
      </c>
      <c r="D15" s="475">
        <v>2</v>
      </c>
      <c r="E15" s="475">
        <v>1</v>
      </c>
      <c r="F15" s="475">
        <f t="shared" si="0"/>
        <v>5</v>
      </c>
      <c r="G15" s="475">
        <v>27380.1</v>
      </c>
      <c r="H15" s="475">
        <v>12976.94</v>
      </c>
      <c r="I15" s="475">
        <f t="shared" si="1"/>
        <v>40357.040000000001</v>
      </c>
      <c r="J15" s="475">
        <f t="shared" si="2"/>
        <v>8071.4080000000004</v>
      </c>
      <c r="K15" s="475">
        <f t="shared" si="3"/>
        <v>47.395517182187071</v>
      </c>
    </row>
    <row r="16" spans="1:11" s="160" customFormat="1" ht="14.25" x14ac:dyDescent="0.2">
      <c r="A16" s="163">
        <v>6</v>
      </c>
      <c r="B16" s="164" t="s">
        <v>80</v>
      </c>
      <c r="C16" s="475">
        <v>2</v>
      </c>
      <c r="D16" s="475">
        <v>1</v>
      </c>
      <c r="E16" s="475">
        <v>0</v>
      </c>
      <c r="F16" s="475">
        <f t="shared" si="0"/>
        <v>3</v>
      </c>
      <c r="G16" s="475">
        <v>11696.88</v>
      </c>
      <c r="H16" s="475">
        <v>4767.92</v>
      </c>
      <c r="I16" s="475">
        <f t="shared" si="1"/>
        <v>16464.8</v>
      </c>
      <c r="J16" s="475">
        <f t="shared" si="2"/>
        <v>5488.2666666666664</v>
      </c>
      <c r="K16" s="475">
        <f t="shared" si="3"/>
        <v>40.762322944238129</v>
      </c>
    </row>
    <row r="17" spans="1:11" s="160" customFormat="1" ht="14.25" x14ac:dyDescent="0.2">
      <c r="A17" s="163">
        <v>7</v>
      </c>
      <c r="B17" s="164" t="s">
        <v>81</v>
      </c>
      <c r="C17" s="475">
        <v>1</v>
      </c>
      <c r="D17" s="475">
        <v>3</v>
      </c>
      <c r="E17" s="475">
        <v>0</v>
      </c>
      <c r="F17" s="475">
        <f t="shared" si="0"/>
        <v>4</v>
      </c>
      <c r="G17" s="475">
        <v>25712.46</v>
      </c>
      <c r="H17" s="475">
        <v>13664.61</v>
      </c>
      <c r="I17" s="475">
        <f t="shared" si="1"/>
        <v>39377.07</v>
      </c>
      <c r="J17" s="475">
        <f t="shared" si="2"/>
        <v>9844.2674999999999</v>
      </c>
      <c r="K17" s="475">
        <f t="shared" si="3"/>
        <v>53.143923218548515</v>
      </c>
    </row>
    <row r="18" spans="1:11" s="160" customFormat="1" ht="14.25" x14ac:dyDescent="0.2">
      <c r="A18" s="163">
        <v>8</v>
      </c>
      <c r="B18" s="164" t="s">
        <v>82</v>
      </c>
      <c r="C18" s="475">
        <v>3</v>
      </c>
      <c r="D18" s="475">
        <v>1</v>
      </c>
      <c r="E18" s="475">
        <v>1</v>
      </c>
      <c r="F18" s="475">
        <f t="shared" si="0"/>
        <v>5</v>
      </c>
      <c r="G18" s="475">
        <v>50802.19</v>
      </c>
      <c r="H18" s="475">
        <v>12695.37</v>
      </c>
      <c r="I18" s="475">
        <f t="shared" si="1"/>
        <v>63497.560000000005</v>
      </c>
      <c r="J18" s="475">
        <f t="shared" si="2"/>
        <v>12699.512000000001</v>
      </c>
      <c r="K18" s="475">
        <f t="shared" si="3"/>
        <v>24.989808510223675</v>
      </c>
    </row>
    <row r="19" spans="1:11" s="160" customFormat="1" ht="14.25" x14ac:dyDescent="0.2">
      <c r="A19" s="163">
        <v>9</v>
      </c>
      <c r="B19" s="164" t="s">
        <v>83</v>
      </c>
      <c r="C19" s="475">
        <v>0</v>
      </c>
      <c r="D19" s="475">
        <v>1</v>
      </c>
      <c r="E19" s="475">
        <v>1</v>
      </c>
      <c r="F19" s="475">
        <f t="shared" si="0"/>
        <v>2</v>
      </c>
      <c r="G19" s="475">
        <v>30149.51</v>
      </c>
      <c r="H19" s="475">
        <v>12711.48</v>
      </c>
      <c r="I19" s="475">
        <f t="shared" si="1"/>
        <v>42860.99</v>
      </c>
      <c r="J19" s="475">
        <f t="shared" si="2"/>
        <v>21430.494999999999</v>
      </c>
      <c r="K19" s="475">
        <f t="shared" si="3"/>
        <v>42.161481231369926</v>
      </c>
    </row>
    <row r="20" spans="1:11" s="160" customFormat="1" ht="14.25" x14ac:dyDescent="0.2">
      <c r="A20" s="163">
        <v>10</v>
      </c>
      <c r="B20" s="164" t="s">
        <v>84</v>
      </c>
      <c r="C20" s="475">
        <v>2</v>
      </c>
      <c r="D20" s="475">
        <v>1</v>
      </c>
      <c r="E20" s="475">
        <v>0</v>
      </c>
      <c r="F20" s="475">
        <f t="shared" si="0"/>
        <v>3</v>
      </c>
      <c r="G20" s="475">
        <v>11100.98</v>
      </c>
      <c r="H20" s="475">
        <v>3768.91</v>
      </c>
      <c r="I20" s="475">
        <f t="shared" si="1"/>
        <v>14869.89</v>
      </c>
      <c r="J20" s="475">
        <f t="shared" si="2"/>
        <v>4956.63</v>
      </c>
      <c r="K20" s="475">
        <f t="shared" si="3"/>
        <v>33.951146655520503</v>
      </c>
    </row>
    <row r="21" spans="1:11" s="160" customFormat="1" ht="14.25" x14ac:dyDescent="0.2">
      <c r="A21" s="163">
        <v>11</v>
      </c>
      <c r="B21" s="164" t="s">
        <v>85</v>
      </c>
      <c r="C21" s="475">
        <v>3</v>
      </c>
      <c r="D21" s="475">
        <v>0</v>
      </c>
      <c r="E21" s="475">
        <v>1</v>
      </c>
      <c r="F21" s="475">
        <f t="shared" si="0"/>
        <v>4</v>
      </c>
      <c r="G21" s="475">
        <v>31836.42</v>
      </c>
      <c r="H21" s="475">
        <v>4269.51</v>
      </c>
      <c r="I21" s="475">
        <f t="shared" si="1"/>
        <v>36105.93</v>
      </c>
      <c r="J21" s="475">
        <f t="shared" si="2"/>
        <v>9026.4825000000001</v>
      </c>
      <c r="K21" s="475">
        <f t="shared" si="3"/>
        <v>13.410772944947958</v>
      </c>
    </row>
    <row r="22" spans="1:11" s="160" customFormat="1" ht="14.25" x14ac:dyDescent="0.2">
      <c r="A22" s="163">
        <v>12</v>
      </c>
      <c r="B22" s="164" t="s">
        <v>86</v>
      </c>
      <c r="C22" s="475">
        <v>0</v>
      </c>
      <c r="D22" s="475">
        <v>1</v>
      </c>
      <c r="E22" s="475">
        <v>0</v>
      </c>
      <c r="F22" s="475">
        <f t="shared" si="0"/>
        <v>1</v>
      </c>
      <c r="G22" s="475">
        <v>7701.4</v>
      </c>
      <c r="H22" s="475">
        <v>3582.19</v>
      </c>
      <c r="I22" s="475">
        <f t="shared" si="1"/>
        <v>11283.59</v>
      </c>
      <c r="J22" s="475">
        <f t="shared" si="2"/>
        <v>11283.59</v>
      </c>
      <c r="K22" s="475">
        <f t="shared" si="3"/>
        <v>46.513491053574683</v>
      </c>
    </row>
    <row r="23" spans="1:11" s="160" customFormat="1" ht="14.25" x14ac:dyDescent="0.2">
      <c r="A23" s="163">
        <v>13</v>
      </c>
      <c r="B23" s="164" t="s">
        <v>87</v>
      </c>
      <c r="C23" s="475">
        <v>8</v>
      </c>
      <c r="D23" s="475">
        <v>10</v>
      </c>
      <c r="E23" s="475">
        <v>3</v>
      </c>
      <c r="F23" s="475">
        <f t="shared" si="0"/>
        <v>21</v>
      </c>
      <c r="G23" s="475">
        <v>166630.26</v>
      </c>
      <c r="H23" s="475">
        <v>40880.79</v>
      </c>
      <c r="I23" s="475">
        <f t="shared" si="1"/>
        <v>207511.05000000002</v>
      </c>
      <c r="J23" s="475">
        <f t="shared" si="2"/>
        <v>9881.4785714285717</v>
      </c>
      <c r="K23" s="475">
        <f t="shared" si="3"/>
        <v>24.533833170517767</v>
      </c>
    </row>
    <row r="24" spans="1:11" s="160" customFormat="1" ht="14.25" x14ac:dyDescent="0.2">
      <c r="A24" s="163">
        <v>14</v>
      </c>
      <c r="B24" s="164" t="s">
        <v>88</v>
      </c>
      <c r="C24" s="475">
        <v>0</v>
      </c>
      <c r="D24" s="475">
        <v>3</v>
      </c>
      <c r="E24" s="475">
        <v>1</v>
      </c>
      <c r="F24" s="475">
        <f t="shared" si="0"/>
        <v>4</v>
      </c>
      <c r="G24" s="475">
        <v>26918.62</v>
      </c>
      <c r="H24" s="475">
        <v>13174.31</v>
      </c>
      <c r="I24" s="475">
        <f t="shared" si="1"/>
        <v>40092.93</v>
      </c>
      <c r="J24" s="475">
        <f t="shared" si="2"/>
        <v>10023.2325</v>
      </c>
      <c r="K24" s="475">
        <f t="shared" si="3"/>
        <v>48.941253303475442</v>
      </c>
    </row>
    <row r="25" spans="1:11" s="160" customFormat="1" ht="14.25" x14ac:dyDescent="0.2">
      <c r="A25" s="163">
        <v>15</v>
      </c>
      <c r="B25" s="164" t="s">
        <v>89</v>
      </c>
      <c r="C25" s="475">
        <v>10</v>
      </c>
      <c r="D25" s="475">
        <v>6</v>
      </c>
      <c r="E25" s="475">
        <v>10</v>
      </c>
      <c r="F25" s="475">
        <f t="shared" si="0"/>
        <v>26</v>
      </c>
      <c r="G25" s="475">
        <v>225298.26</v>
      </c>
      <c r="H25" s="475">
        <v>109773.5</v>
      </c>
      <c r="I25" s="475">
        <f t="shared" si="1"/>
        <v>335071.76</v>
      </c>
      <c r="J25" s="475">
        <f t="shared" si="2"/>
        <v>12887.375384615385</v>
      </c>
      <c r="K25" s="475">
        <f t="shared" si="3"/>
        <v>48.7236341727628</v>
      </c>
    </row>
    <row r="26" spans="1:11" s="160" customFormat="1" ht="14.25" x14ac:dyDescent="0.2">
      <c r="A26" s="163">
        <v>16</v>
      </c>
      <c r="B26" s="164" t="s">
        <v>90</v>
      </c>
      <c r="C26" s="475">
        <v>2</v>
      </c>
      <c r="D26" s="475">
        <v>1</v>
      </c>
      <c r="E26" s="475">
        <v>2</v>
      </c>
      <c r="F26" s="475">
        <f t="shared" si="0"/>
        <v>5</v>
      </c>
      <c r="G26" s="475">
        <v>59522.33</v>
      </c>
      <c r="H26" s="475">
        <v>14212.04</v>
      </c>
      <c r="I26" s="475">
        <f t="shared" si="1"/>
        <v>73734.37</v>
      </c>
      <c r="J26" s="475">
        <f t="shared" si="2"/>
        <v>14746.874</v>
      </c>
      <c r="K26" s="475">
        <f t="shared" si="3"/>
        <v>23.876820682254881</v>
      </c>
    </row>
    <row r="27" spans="1:11" s="160" customFormat="1" ht="14.25" x14ac:dyDescent="0.2">
      <c r="A27" s="163">
        <v>17</v>
      </c>
      <c r="B27" s="164" t="s">
        <v>91</v>
      </c>
      <c r="C27" s="475">
        <v>0</v>
      </c>
      <c r="D27" s="475">
        <v>0</v>
      </c>
      <c r="E27" s="475">
        <v>22</v>
      </c>
      <c r="F27" s="475">
        <f t="shared" si="0"/>
        <v>22</v>
      </c>
      <c r="G27" s="475">
        <v>1443651.94</v>
      </c>
      <c r="H27" s="475">
        <v>2242907.0499999998</v>
      </c>
      <c r="I27" s="475">
        <f t="shared" si="1"/>
        <v>3686558.9899999998</v>
      </c>
      <c r="J27" s="475">
        <f t="shared" si="2"/>
        <v>167570.86318181816</v>
      </c>
      <c r="K27" s="475">
        <f t="shared" si="3"/>
        <v>155.36342160146995</v>
      </c>
    </row>
    <row r="28" spans="1:11" s="160" customFormat="1" ht="14.25" x14ac:dyDescent="0.2">
      <c r="A28" s="163">
        <v>18</v>
      </c>
      <c r="B28" s="164" t="s">
        <v>92</v>
      </c>
      <c r="C28" s="475">
        <v>0</v>
      </c>
      <c r="D28" s="475">
        <v>0</v>
      </c>
      <c r="E28" s="475">
        <v>31</v>
      </c>
      <c r="F28" s="475">
        <f t="shared" si="0"/>
        <v>31</v>
      </c>
      <c r="G28" s="475">
        <v>1043655.43</v>
      </c>
      <c r="H28" s="475">
        <v>1408453.84</v>
      </c>
      <c r="I28" s="475">
        <f t="shared" si="1"/>
        <v>2452109.27</v>
      </c>
      <c r="J28" s="475">
        <f t="shared" si="2"/>
        <v>79100.299032258059</v>
      </c>
      <c r="K28" s="475">
        <f t="shared" si="3"/>
        <v>134.95391290207726</v>
      </c>
    </row>
    <row r="29" spans="1:11" s="160" customFormat="1" ht="14.25" x14ac:dyDescent="0.2">
      <c r="A29" s="163">
        <v>19</v>
      </c>
      <c r="B29" s="164" t="s">
        <v>93</v>
      </c>
      <c r="C29" s="475">
        <v>5</v>
      </c>
      <c r="D29" s="475">
        <v>0</v>
      </c>
      <c r="E29" s="475">
        <v>12</v>
      </c>
      <c r="F29" s="475">
        <f t="shared" si="0"/>
        <v>17</v>
      </c>
      <c r="G29" s="475">
        <v>307803.05</v>
      </c>
      <c r="H29" s="475">
        <v>117234.38</v>
      </c>
      <c r="I29" s="475">
        <f t="shared" si="1"/>
        <v>425037.43</v>
      </c>
      <c r="J29" s="475">
        <f t="shared" si="2"/>
        <v>25002.201764705882</v>
      </c>
      <c r="K29" s="475">
        <f t="shared" si="3"/>
        <v>38.087465345128976</v>
      </c>
    </row>
    <row r="30" spans="1:11" s="160" customFormat="1" ht="14.25" x14ac:dyDescent="0.2">
      <c r="A30" s="163">
        <v>20</v>
      </c>
      <c r="B30" s="164" t="s">
        <v>94</v>
      </c>
      <c r="C30" s="475">
        <v>3</v>
      </c>
      <c r="D30" s="475">
        <v>0</v>
      </c>
      <c r="E30" s="475">
        <v>1</v>
      </c>
      <c r="F30" s="475">
        <f t="shared" si="0"/>
        <v>4</v>
      </c>
      <c r="G30" s="475">
        <v>29942.83</v>
      </c>
      <c r="H30" s="475">
        <v>14120.2</v>
      </c>
      <c r="I30" s="475">
        <f t="shared" si="1"/>
        <v>44063.03</v>
      </c>
      <c r="J30" s="475">
        <f t="shared" si="2"/>
        <v>11015.7575</v>
      </c>
      <c r="K30" s="475">
        <f t="shared" si="3"/>
        <v>47.157199236010754</v>
      </c>
    </row>
    <row r="31" spans="1:11" s="160" customFormat="1" ht="14.25" x14ac:dyDescent="0.2">
      <c r="A31" s="163">
        <v>21</v>
      </c>
      <c r="B31" s="164" t="s">
        <v>95</v>
      </c>
      <c r="C31" s="475">
        <v>1</v>
      </c>
      <c r="D31" s="475">
        <v>1</v>
      </c>
      <c r="E31" s="475">
        <v>1</v>
      </c>
      <c r="F31" s="475">
        <f t="shared" si="0"/>
        <v>3</v>
      </c>
      <c r="G31" s="475">
        <v>20449.59</v>
      </c>
      <c r="H31" s="475">
        <v>9312.8799999999992</v>
      </c>
      <c r="I31" s="475">
        <f t="shared" si="1"/>
        <v>29762.47</v>
      </c>
      <c r="J31" s="475">
        <f t="shared" si="2"/>
        <v>9920.8233333333337</v>
      </c>
      <c r="K31" s="475">
        <f t="shared" si="3"/>
        <v>45.54066854152088</v>
      </c>
    </row>
    <row r="32" spans="1:11" s="160" customFormat="1" ht="14.25" x14ac:dyDescent="0.2">
      <c r="A32" s="163">
        <v>22</v>
      </c>
      <c r="B32" s="164" t="s">
        <v>96</v>
      </c>
      <c r="C32" s="475">
        <v>5</v>
      </c>
      <c r="D32" s="475">
        <v>7</v>
      </c>
      <c r="E32" s="475">
        <v>5</v>
      </c>
      <c r="F32" s="475">
        <f t="shared" si="0"/>
        <v>17</v>
      </c>
      <c r="G32" s="475">
        <v>205877.45</v>
      </c>
      <c r="H32" s="475">
        <v>131825.35</v>
      </c>
      <c r="I32" s="475">
        <f t="shared" si="1"/>
        <v>337702.80000000005</v>
      </c>
      <c r="J32" s="475">
        <f t="shared" si="2"/>
        <v>19864.870588235295</v>
      </c>
      <c r="K32" s="475">
        <f t="shared" si="3"/>
        <v>64.030980566351488</v>
      </c>
    </row>
    <row r="33" spans="1:11" s="160" customFormat="1" ht="14.25" x14ac:dyDescent="0.2">
      <c r="A33" s="163">
        <v>23</v>
      </c>
      <c r="B33" s="164" t="s">
        <v>97</v>
      </c>
      <c r="C33" s="475">
        <v>0</v>
      </c>
      <c r="D33" s="475">
        <v>2</v>
      </c>
      <c r="E33" s="475">
        <v>1</v>
      </c>
      <c r="F33" s="475">
        <f t="shared" si="0"/>
        <v>3</v>
      </c>
      <c r="G33" s="475">
        <v>27951.56</v>
      </c>
      <c r="H33" s="475">
        <v>11011.97</v>
      </c>
      <c r="I33" s="475">
        <f t="shared" si="1"/>
        <v>38963.53</v>
      </c>
      <c r="J33" s="475">
        <f t="shared" si="2"/>
        <v>12987.843333333332</v>
      </c>
      <c r="K33" s="475">
        <f t="shared" si="3"/>
        <v>39.396620439073885</v>
      </c>
    </row>
    <row r="34" spans="1:11" s="160" customFormat="1" ht="14.25" x14ac:dyDescent="0.2">
      <c r="A34" s="462">
        <v>24</v>
      </c>
      <c r="B34" s="164" t="s">
        <v>110</v>
      </c>
      <c r="C34" s="475">
        <v>7</v>
      </c>
      <c r="D34" s="475">
        <v>3</v>
      </c>
      <c r="E34" s="475">
        <v>6</v>
      </c>
      <c r="F34" s="475">
        <f>(C34+D34+E34)</f>
        <v>16</v>
      </c>
      <c r="G34" s="475">
        <v>126167.09</v>
      </c>
      <c r="H34" s="475">
        <v>76120.929999999993</v>
      </c>
      <c r="I34" s="475">
        <f>(G34+H34)</f>
        <v>202288.02</v>
      </c>
      <c r="J34" s="475">
        <f>(I34/F34)</f>
        <v>12643.001249999999</v>
      </c>
      <c r="K34" s="475">
        <f>(H34/G34)*100</f>
        <v>60.333427679119801</v>
      </c>
    </row>
    <row r="35" spans="1:11" s="160" customFormat="1" ht="14.25" x14ac:dyDescent="0.2">
      <c r="A35" s="462">
        <v>25</v>
      </c>
      <c r="B35" s="164" t="s">
        <v>98</v>
      </c>
      <c r="C35" s="475">
        <v>0</v>
      </c>
      <c r="D35" s="475">
        <v>1</v>
      </c>
      <c r="E35" s="475">
        <v>1</v>
      </c>
      <c r="F35" s="475">
        <f t="shared" si="0"/>
        <v>2</v>
      </c>
      <c r="G35" s="475">
        <v>14116.29</v>
      </c>
      <c r="H35" s="475">
        <v>8511.68</v>
      </c>
      <c r="I35" s="475">
        <f t="shared" si="1"/>
        <v>22627.97</v>
      </c>
      <c r="J35" s="475">
        <f t="shared" si="2"/>
        <v>11313.985000000001</v>
      </c>
      <c r="K35" s="475">
        <f t="shared" si="3"/>
        <v>60.296862702593955</v>
      </c>
    </row>
    <row r="36" spans="1:11" s="160" customFormat="1" ht="14.25" x14ac:dyDescent="0.2">
      <c r="A36" s="462">
        <v>26</v>
      </c>
      <c r="B36" s="164" t="s">
        <v>99</v>
      </c>
      <c r="C36" s="475">
        <v>16</v>
      </c>
      <c r="D36" s="475">
        <v>15</v>
      </c>
      <c r="E36" s="475">
        <v>32</v>
      </c>
      <c r="F36" s="475">
        <f t="shared" si="0"/>
        <v>63</v>
      </c>
      <c r="G36" s="475">
        <v>1117143.53</v>
      </c>
      <c r="H36" s="475">
        <v>773778.4</v>
      </c>
      <c r="I36" s="475">
        <f t="shared" si="1"/>
        <v>1890921.9300000002</v>
      </c>
      <c r="J36" s="475">
        <f t="shared" si="2"/>
        <v>30014.633809523813</v>
      </c>
      <c r="K36" s="475">
        <f t="shared" si="3"/>
        <v>69.264009433058263</v>
      </c>
    </row>
    <row r="37" spans="1:11" s="160" customFormat="1" ht="14.25" x14ac:dyDescent="0.2">
      <c r="A37" s="462">
        <v>27</v>
      </c>
      <c r="B37" s="164" t="s">
        <v>100</v>
      </c>
      <c r="C37" s="475">
        <v>16</v>
      </c>
      <c r="D37" s="475">
        <v>10</v>
      </c>
      <c r="E37" s="475">
        <v>4</v>
      </c>
      <c r="F37" s="475">
        <f t="shared" si="0"/>
        <v>30</v>
      </c>
      <c r="G37" s="475">
        <v>273559.11</v>
      </c>
      <c r="H37" s="475">
        <v>220545.07</v>
      </c>
      <c r="I37" s="475">
        <f t="shared" si="1"/>
        <v>494104.18</v>
      </c>
      <c r="J37" s="475">
        <f t="shared" si="2"/>
        <v>16470.139333333333</v>
      </c>
      <c r="K37" s="475">
        <f t="shared" si="3"/>
        <v>80.620627110535636</v>
      </c>
    </row>
    <row r="38" spans="1:11" s="160" customFormat="1" ht="14.25" x14ac:dyDescent="0.2">
      <c r="A38" s="462">
        <v>28</v>
      </c>
      <c r="B38" s="164" t="s">
        <v>101</v>
      </c>
      <c r="C38" s="475">
        <v>3</v>
      </c>
      <c r="D38" s="475">
        <v>6</v>
      </c>
      <c r="E38" s="475">
        <v>0</v>
      </c>
      <c r="F38" s="475">
        <f t="shared" si="0"/>
        <v>9</v>
      </c>
      <c r="G38" s="475">
        <v>74407.63</v>
      </c>
      <c r="H38" s="475">
        <v>8787.34</v>
      </c>
      <c r="I38" s="475">
        <f t="shared" si="1"/>
        <v>83194.97</v>
      </c>
      <c r="J38" s="475">
        <f t="shared" si="2"/>
        <v>9243.8855555555565</v>
      </c>
      <c r="K38" s="475">
        <f t="shared" si="3"/>
        <v>11.809729727986229</v>
      </c>
    </row>
    <row r="39" spans="1:11" s="160" customFormat="1" ht="14.25" x14ac:dyDescent="0.2">
      <c r="A39" s="462">
        <v>29</v>
      </c>
      <c r="B39" s="164" t="s">
        <v>102</v>
      </c>
      <c r="C39" s="475">
        <v>1</v>
      </c>
      <c r="D39" s="475">
        <v>4</v>
      </c>
      <c r="E39" s="475">
        <v>3</v>
      </c>
      <c r="F39" s="475">
        <f t="shared" si="0"/>
        <v>8</v>
      </c>
      <c r="G39" s="475">
        <v>78121.31</v>
      </c>
      <c r="H39" s="475">
        <v>20792.36</v>
      </c>
      <c r="I39" s="475">
        <f t="shared" si="1"/>
        <v>98913.67</v>
      </c>
      <c r="J39" s="475">
        <f t="shared" si="2"/>
        <v>12364.20875</v>
      </c>
      <c r="K39" s="475">
        <f t="shared" si="3"/>
        <v>26.615477902252284</v>
      </c>
    </row>
    <row r="40" spans="1:11" s="160" customFormat="1" ht="14.25" x14ac:dyDescent="0.2">
      <c r="A40" s="462">
        <v>30</v>
      </c>
      <c r="B40" s="164" t="s">
        <v>103</v>
      </c>
      <c r="C40" s="475">
        <v>26</v>
      </c>
      <c r="D40" s="475">
        <v>11</v>
      </c>
      <c r="E40" s="475">
        <v>2</v>
      </c>
      <c r="F40" s="475">
        <f t="shared" si="0"/>
        <v>39</v>
      </c>
      <c r="G40" s="475">
        <v>272712.17</v>
      </c>
      <c r="H40" s="475">
        <v>81340.259999999995</v>
      </c>
      <c r="I40" s="475">
        <f t="shared" si="1"/>
        <v>354052.43</v>
      </c>
      <c r="J40" s="475">
        <f t="shared" si="2"/>
        <v>9078.2674358974364</v>
      </c>
      <c r="K40" s="475">
        <f t="shared" si="3"/>
        <v>29.826413687368625</v>
      </c>
    </row>
    <row r="41" spans="1:11" s="160" customFormat="1" ht="14.25" x14ac:dyDescent="0.2">
      <c r="A41" s="462">
        <v>31</v>
      </c>
      <c r="B41" s="164" t="s">
        <v>104</v>
      </c>
      <c r="C41" s="475">
        <v>2</v>
      </c>
      <c r="D41" s="475">
        <v>1</v>
      </c>
      <c r="E41" s="475">
        <v>0</v>
      </c>
      <c r="F41" s="475">
        <f t="shared" si="0"/>
        <v>3</v>
      </c>
      <c r="G41" s="475">
        <v>2773.29</v>
      </c>
      <c r="H41" s="475">
        <v>1569.18</v>
      </c>
      <c r="I41" s="475">
        <f t="shared" si="1"/>
        <v>4342.47</v>
      </c>
      <c r="J41" s="475">
        <f t="shared" si="2"/>
        <v>1447.49</v>
      </c>
      <c r="K41" s="475">
        <f t="shared" si="3"/>
        <v>56.581893707473796</v>
      </c>
    </row>
    <row r="42" spans="1:11" s="160" customFormat="1" ht="14.25" x14ac:dyDescent="0.2">
      <c r="A42" s="462">
        <v>32</v>
      </c>
      <c r="B42" s="164" t="s">
        <v>105</v>
      </c>
      <c r="C42" s="475">
        <v>3</v>
      </c>
      <c r="D42" s="475">
        <v>7</v>
      </c>
      <c r="E42" s="475">
        <v>3</v>
      </c>
      <c r="F42" s="475">
        <f t="shared" si="0"/>
        <v>13</v>
      </c>
      <c r="G42" s="475">
        <v>116327.41</v>
      </c>
      <c r="H42" s="475">
        <v>63233.97</v>
      </c>
      <c r="I42" s="475">
        <f t="shared" si="1"/>
        <v>179561.38</v>
      </c>
      <c r="J42" s="475">
        <f t="shared" si="2"/>
        <v>13812.413846153846</v>
      </c>
      <c r="K42" s="475">
        <f t="shared" si="3"/>
        <v>54.358615910042182</v>
      </c>
    </row>
    <row r="43" spans="1:11" s="160" customFormat="1" ht="14.25" x14ac:dyDescent="0.2">
      <c r="A43" s="462">
        <v>33</v>
      </c>
      <c r="B43" s="164" t="s">
        <v>106</v>
      </c>
      <c r="C43" s="475">
        <v>1</v>
      </c>
      <c r="D43" s="475">
        <v>1</v>
      </c>
      <c r="E43" s="475">
        <v>29</v>
      </c>
      <c r="F43" s="475">
        <f t="shared" si="0"/>
        <v>31</v>
      </c>
      <c r="G43" s="475">
        <v>868555.82</v>
      </c>
      <c r="H43" s="475">
        <v>634592.32999999996</v>
      </c>
      <c r="I43" s="475">
        <f t="shared" si="1"/>
        <v>1503148.15</v>
      </c>
      <c r="J43" s="475">
        <f t="shared" si="2"/>
        <v>48488.649999999994</v>
      </c>
      <c r="K43" s="475">
        <f t="shared" si="3"/>
        <v>73.062929910480591</v>
      </c>
    </row>
    <row r="44" spans="1:11" s="160" customFormat="1" ht="14.25" x14ac:dyDescent="0.2">
      <c r="A44" s="462">
        <v>34</v>
      </c>
      <c r="B44" s="164" t="s">
        <v>107</v>
      </c>
      <c r="C44" s="475">
        <v>1</v>
      </c>
      <c r="D44" s="475">
        <v>1</v>
      </c>
      <c r="E44" s="475">
        <v>1</v>
      </c>
      <c r="F44" s="475">
        <f t="shared" si="0"/>
        <v>3</v>
      </c>
      <c r="G44" s="475">
        <v>26571.31</v>
      </c>
      <c r="H44" s="475">
        <v>7789.63</v>
      </c>
      <c r="I44" s="475">
        <f t="shared" si="1"/>
        <v>34360.94</v>
      </c>
      <c r="J44" s="475">
        <f t="shared" si="2"/>
        <v>11453.646666666667</v>
      </c>
      <c r="K44" s="475">
        <f t="shared" si="3"/>
        <v>29.315942646410733</v>
      </c>
    </row>
    <row r="45" spans="1:11" s="160" customFormat="1" ht="14.25" x14ac:dyDescent="0.2">
      <c r="A45" s="462">
        <v>35</v>
      </c>
      <c r="B45" s="164" t="s">
        <v>108</v>
      </c>
      <c r="C45" s="475">
        <v>0</v>
      </c>
      <c r="D45" s="475">
        <v>1</v>
      </c>
      <c r="E45" s="475">
        <v>0</v>
      </c>
      <c r="F45" s="475">
        <f t="shared" si="0"/>
        <v>1</v>
      </c>
      <c r="G45" s="475">
        <v>2604.71</v>
      </c>
      <c r="H45" s="475">
        <v>2473.36</v>
      </c>
      <c r="I45" s="475">
        <f t="shared" si="1"/>
        <v>5078.07</v>
      </c>
      <c r="J45" s="475">
        <f t="shared" si="2"/>
        <v>5078.07</v>
      </c>
      <c r="K45" s="475">
        <f t="shared" si="3"/>
        <v>94.957212127261769</v>
      </c>
    </row>
    <row r="46" spans="1:11" s="160" customFormat="1" ht="14.25" x14ac:dyDescent="0.2">
      <c r="A46" s="462">
        <v>36</v>
      </c>
      <c r="B46" s="164" t="s">
        <v>109</v>
      </c>
      <c r="C46" s="475">
        <v>0</v>
      </c>
      <c r="D46" s="475">
        <v>2</v>
      </c>
      <c r="E46" s="475">
        <v>1</v>
      </c>
      <c r="F46" s="475">
        <f t="shared" si="0"/>
        <v>3</v>
      </c>
      <c r="G46" s="475">
        <v>39166.160000000003</v>
      </c>
      <c r="H46" s="475">
        <v>17651.37</v>
      </c>
      <c r="I46" s="475">
        <f t="shared" si="1"/>
        <v>56817.53</v>
      </c>
      <c r="J46" s="475">
        <f t="shared" si="2"/>
        <v>18939.176666666666</v>
      </c>
      <c r="K46" s="475">
        <f t="shared" si="3"/>
        <v>45.067910665737962</v>
      </c>
    </row>
    <row r="47" spans="1:11" s="159" customFormat="1" x14ac:dyDescent="0.2">
      <c r="A47" s="550" t="s">
        <v>63</v>
      </c>
      <c r="B47" s="551"/>
      <c r="C47" s="478">
        <f t="shared" ref="C47:I47" si="4">SUM(C4:C46)</f>
        <v>132</v>
      </c>
      <c r="D47" s="478">
        <f t="shared" si="4"/>
        <v>117</v>
      </c>
      <c r="E47" s="478">
        <f t="shared" si="4"/>
        <v>184</v>
      </c>
      <c r="F47" s="478">
        <f t="shared" si="4"/>
        <v>433</v>
      </c>
      <c r="G47" s="478">
        <f t="shared" si="4"/>
        <v>7043487.2800000003</v>
      </c>
      <c r="H47" s="478">
        <f t="shared" si="4"/>
        <v>6299379.0099999988</v>
      </c>
      <c r="I47" s="478">
        <f t="shared" si="4"/>
        <v>13342866.290000001</v>
      </c>
      <c r="J47" s="478">
        <f t="shared" si="2"/>
        <v>30814.933695150117</v>
      </c>
      <c r="K47" s="478">
        <f t="shared" si="3"/>
        <v>89.435513398130226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141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72" t="s">
        <v>2</v>
      </c>
    </row>
    <row r="10" spans="1:11" ht="30" customHeight="1" x14ac:dyDescent="0.2">
      <c r="A10" s="168" t="s">
        <v>64</v>
      </c>
      <c r="B10" s="168" t="s">
        <v>117</v>
      </c>
      <c r="C10" s="168" t="s">
        <v>118</v>
      </c>
      <c r="D10" s="168" t="s">
        <v>67</v>
      </c>
      <c r="E10" s="168" t="s">
        <v>119</v>
      </c>
      <c r="F10" s="168" t="s">
        <v>69</v>
      </c>
      <c r="G10" s="168" t="s">
        <v>70</v>
      </c>
      <c r="H10" s="168" t="s">
        <v>71</v>
      </c>
      <c r="I10" s="168" t="s">
        <v>72</v>
      </c>
      <c r="J10" s="168" t="s">
        <v>73</v>
      </c>
      <c r="K10" s="168" t="s">
        <v>74</v>
      </c>
    </row>
    <row r="11" spans="1:11" s="167" customFormat="1" ht="14.25" x14ac:dyDescent="0.2">
      <c r="A11" s="170">
        <v>1</v>
      </c>
      <c r="B11" s="171" t="s">
        <v>75</v>
      </c>
      <c r="C11" s="475">
        <v>0</v>
      </c>
      <c r="D11" s="475">
        <v>3</v>
      </c>
      <c r="E11" s="475">
        <v>2</v>
      </c>
      <c r="F11" s="475">
        <f t="shared" ref="F11:F46" si="0">(C11+D11+E11)</f>
        <v>5</v>
      </c>
      <c r="G11" s="475">
        <v>8623.57</v>
      </c>
      <c r="H11" s="475">
        <v>12876.42</v>
      </c>
      <c r="I11" s="475">
        <f t="shared" ref="I11:I46" si="1">(G11+H11)</f>
        <v>21499.989999999998</v>
      </c>
      <c r="J11" s="475">
        <f t="shared" ref="J11:J47" si="2">(I11/F11)</f>
        <v>4299.9979999999996</v>
      </c>
      <c r="K11" s="475">
        <f t="shared" ref="K11:K47" si="3">(H11/G11)*100</f>
        <v>149.31658234350741</v>
      </c>
    </row>
    <row r="12" spans="1:11" s="167" customFormat="1" ht="14.25" x14ac:dyDescent="0.2">
      <c r="A12" s="170">
        <v>2</v>
      </c>
      <c r="B12" s="171" t="s">
        <v>76</v>
      </c>
      <c r="C12" s="475">
        <v>0</v>
      </c>
      <c r="D12" s="475">
        <v>0</v>
      </c>
      <c r="E12" s="475">
        <v>1</v>
      </c>
      <c r="F12" s="475">
        <f t="shared" si="0"/>
        <v>1</v>
      </c>
      <c r="G12" s="475">
        <v>0</v>
      </c>
      <c r="H12" s="475">
        <v>581.23</v>
      </c>
      <c r="I12" s="475">
        <f t="shared" si="1"/>
        <v>581.23</v>
      </c>
      <c r="J12" s="475">
        <f t="shared" si="2"/>
        <v>581.23</v>
      </c>
      <c r="K12" s="475" t="e">
        <f t="shared" si="3"/>
        <v>#DIV/0!</v>
      </c>
    </row>
    <row r="13" spans="1:11" s="167" customFormat="1" ht="14.25" x14ac:dyDescent="0.2">
      <c r="A13" s="170">
        <v>3</v>
      </c>
      <c r="B13" s="171" t="s">
        <v>77</v>
      </c>
      <c r="C13" s="475">
        <v>0</v>
      </c>
      <c r="D13" s="475">
        <v>0</v>
      </c>
      <c r="E13" s="475">
        <v>1</v>
      </c>
      <c r="F13" s="475">
        <f t="shared" si="0"/>
        <v>1</v>
      </c>
      <c r="G13" s="475">
        <v>0</v>
      </c>
      <c r="H13" s="475">
        <v>4050.42</v>
      </c>
      <c r="I13" s="475">
        <f t="shared" si="1"/>
        <v>4050.42</v>
      </c>
      <c r="J13" s="475">
        <f t="shared" si="2"/>
        <v>4050.42</v>
      </c>
      <c r="K13" s="475" t="e">
        <f t="shared" si="3"/>
        <v>#DIV/0!</v>
      </c>
    </row>
    <row r="14" spans="1:11" s="167" customFormat="1" ht="14.25" x14ac:dyDescent="0.2">
      <c r="A14" s="170">
        <v>4</v>
      </c>
      <c r="B14" s="171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0</v>
      </c>
      <c r="H14" s="475">
        <v>5919.47</v>
      </c>
      <c r="I14" s="475">
        <f t="shared" si="1"/>
        <v>5919.47</v>
      </c>
      <c r="J14" s="475">
        <f t="shared" si="2"/>
        <v>5919.47</v>
      </c>
      <c r="K14" s="475" t="e">
        <f t="shared" si="3"/>
        <v>#DIV/0!</v>
      </c>
    </row>
    <row r="15" spans="1:11" s="167" customFormat="1" ht="14.25" x14ac:dyDescent="0.2">
      <c r="A15" s="170">
        <v>5</v>
      </c>
      <c r="B15" s="171" t="s">
        <v>79</v>
      </c>
      <c r="C15" s="475">
        <v>0</v>
      </c>
      <c r="D15" s="475">
        <v>1</v>
      </c>
      <c r="E15" s="475">
        <v>0</v>
      </c>
      <c r="F15" s="475">
        <f t="shared" si="0"/>
        <v>1</v>
      </c>
      <c r="G15" s="475">
        <v>13.62</v>
      </c>
      <c r="H15" s="475">
        <v>6176.2</v>
      </c>
      <c r="I15" s="475">
        <f t="shared" si="1"/>
        <v>6189.82</v>
      </c>
      <c r="J15" s="475">
        <f t="shared" si="2"/>
        <v>6189.82</v>
      </c>
      <c r="K15" s="475">
        <f t="shared" si="3"/>
        <v>45346.549192364168</v>
      </c>
    </row>
    <row r="16" spans="1:11" s="167" customFormat="1" ht="14.25" x14ac:dyDescent="0.2">
      <c r="A16" s="170">
        <v>6</v>
      </c>
      <c r="B16" s="171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167" customFormat="1" ht="14.25" x14ac:dyDescent="0.2">
      <c r="A17" s="170">
        <v>7</v>
      </c>
      <c r="B17" s="171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3472.89</v>
      </c>
      <c r="I17" s="475">
        <f t="shared" si="1"/>
        <v>3472.89</v>
      </c>
      <c r="J17" s="475" t="e">
        <f t="shared" si="2"/>
        <v>#DIV/0!</v>
      </c>
      <c r="K17" s="475" t="e">
        <f t="shared" si="3"/>
        <v>#DIV/0!</v>
      </c>
    </row>
    <row r="18" spans="1:11" s="167" customFormat="1" ht="14.25" x14ac:dyDescent="0.2">
      <c r="A18" s="170">
        <v>8</v>
      </c>
      <c r="B18" s="171" t="s">
        <v>82</v>
      </c>
      <c r="C18" s="475">
        <v>0</v>
      </c>
      <c r="D18" s="475">
        <v>0</v>
      </c>
      <c r="E18" s="475">
        <v>1</v>
      </c>
      <c r="F18" s="475">
        <f t="shared" si="0"/>
        <v>1</v>
      </c>
      <c r="G18" s="475">
        <v>0</v>
      </c>
      <c r="H18" s="475">
        <v>237.11</v>
      </c>
      <c r="I18" s="475">
        <f t="shared" si="1"/>
        <v>237.11</v>
      </c>
      <c r="J18" s="475">
        <f t="shared" si="2"/>
        <v>237.11</v>
      </c>
      <c r="K18" s="475" t="e">
        <f t="shared" si="3"/>
        <v>#DIV/0!</v>
      </c>
    </row>
    <row r="19" spans="1:11" s="167" customFormat="1" ht="14.25" x14ac:dyDescent="0.2">
      <c r="A19" s="170">
        <v>9</v>
      </c>
      <c r="B19" s="171" t="s">
        <v>83</v>
      </c>
      <c r="C19" s="475">
        <v>0</v>
      </c>
      <c r="D19" s="475">
        <v>1</v>
      </c>
      <c r="E19" s="475">
        <v>0</v>
      </c>
      <c r="F19" s="475">
        <f t="shared" si="0"/>
        <v>1</v>
      </c>
      <c r="G19" s="475">
        <v>24.85</v>
      </c>
      <c r="H19" s="475">
        <v>2377.3200000000002</v>
      </c>
      <c r="I19" s="475">
        <f t="shared" si="1"/>
        <v>2402.17</v>
      </c>
      <c r="J19" s="475">
        <f t="shared" si="2"/>
        <v>2402.17</v>
      </c>
      <c r="K19" s="475">
        <f t="shared" si="3"/>
        <v>9566.6800804828981</v>
      </c>
    </row>
    <row r="20" spans="1:11" s="167" customFormat="1" ht="14.25" x14ac:dyDescent="0.2">
      <c r="A20" s="170">
        <v>10</v>
      </c>
      <c r="B20" s="171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167" customFormat="1" ht="14.25" x14ac:dyDescent="0.2">
      <c r="A21" s="170">
        <v>11</v>
      </c>
      <c r="B21" s="171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167" customFormat="1" ht="14.25" x14ac:dyDescent="0.2">
      <c r="A22" s="170">
        <v>12</v>
      </c>
      <c r="B22" s="171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167" customFormat="1" ht="14.25" x14ac:dyDescent="0.2">
      <c r="A23" s="170">
        <v>13</v>
      </c>
      <c r="B23" s="171" t="s">
        <v>87</v>
      </c>
      <c r="C23" s="475">
        <v>0</v>
      </c>
      <c r="D23" s="475">
        <v>1</v>
      </c>
      <c r="E23" s="475">
        <v>1</v>
      </c>
      <c r="F23" s="475">
        <f t="shared" si="0"/>
        <v>2</v>
      </c>
      <c r="G23" s="475">
        <v>86.63</v>
      </c>
      <c r="H23" s="475">
        <v>9277.2199999999993</v>
      </c>
      <c r="I23" s="475">
        <f t="shared" si="1"/>
        <v>9363.8499999999985</v>
      </c>
      <c r="J23" s="475">
        <f t="shared" si="2"/>
        <v>4681.9249999999993</v>
      </c>
      <c r="K23" s="475">
        <f t="shared" si="3"/>
        <v>10709.015352649198</v>
      </c>
    </row>
    <row r="24" spans="1:11" s="167" customFormat="1" ht="14.25" x14ac:dyDescent="0.2">
      <c r="A24" s="170">
        <v>14</v>
      </c>
      <c r="B24" s="171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53.86</v>
      </c>
      <c r="I24" s="475">
        <f t="shared" si="1"/>
        <v>53.86</v>
      </c>
      <c r="J24" s="475" t="e">
        <f t="shared" si="2"/>
        <v>#DIV/0!</v>
      </c>
      <c r="K24" s="475" t="e">
        <f t="shared" si="3"/>
        <v>#DIV/0!</v>
      </c>
    </row>
    <row r="25" spans="1:11" s="167" customFormat="1" ht="14.25" x14ac:dyDescent="0.2">
      <c r="A25" s="170">
        <v>15</v>
      </c>
      <c r="B25" s="171" t="s">
        <v>89</v>
      </c>
      <c r="C25" s="475">
        <v>0</v>
      </c>
      <c r="D25" s="475">
        <v>0</v>
      </c>
      <c r="E25" s="475">
        <v>2</v>
      </c>
      <c r="F25" s="475">
        <f t="shared" si="0"/>
        <v>2</v>
      </c>
      <c r="G25" s="475">
        <v>3299.47</v>
      </c>
      <c r="H25" s="475">
        <v>14362.6</v>
      </c>
      <c r="I25" s="475">
        <f t="shared" si="1"/>
        <v>17662.07</v>
      </c>
      <c r="J25" s="475">
        <f t="shared" si="2"/>
        <v>8831.0349999999999</v>
      </c>
      <c r="K25" s="475">
        <f t="shared" si="3"/>
        <v>435.30021488299644</v>
      </c>
    </row>
    <row r="26" spans="1:11" s="167" customFormat="1" ht="14.25" x14ac:dyDescent="0.2">
      <c r="A26" s="170">
        <v>16</v>
      </c>
      <c r="B26" s="171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32.700000000000003</v>
      </c>
      <c r="I26" s="475">
        <f t="shared" si="1"/>
        <v>32.700000000000003</v>
      </c>
      <c r="J26" s="475" t="e">
        <f t="shared" si="2"/>
        <v>#DIV/0!</v>
      </c>
      <c r="K26" s="475" t="e">
        <f t="shared" si="3"/>
        <v>#DIV/0!</v>
      </c>
    </row>
    <row r="27" spans="1:11" s="167" customFormat="1" ht="14.25" x14ac:dyDescent="0.2">
      <c r="A27" s="170">
        <v>17</v>
      </c>
      <c r="B27" s="171" t="s">
        <v>91</v>
      </c>
      <c r="C27" s="475">
        <v>0</v>
      </c>
      <c r="D27" s="475">
        <v>0</v>
      </c>
      <c r="E27" s="475">
        <v>10</v>
      </c>
      <c r="F27" s="475">
        <f t="shared" si="0"/>
        <v>10</v>
      </c>
      <c r="G27" s="475">
        <v>268264.17</v>
      </c>
      <c r="H27" s="475">
        <v>1312353.98</v>
      </c>
      <c r="I27" s="475">
        <f t="shared" si="1"/>
        <v>1580618.15</v>
      </c>
      <c r="J27" s="475">
        <f t="shared" si="2"/>
        <v>158061.815</v>
      </c>
      <c r="K27" s="475">
        <f t="shared" si="3"/>
        <v>489.20210999478616</v>
      </c>
    </row>
    <row r="28" spans="1:11" s="167" customFormat="1" ht="14.25" x14ac:dyDescent="0.2">
      <c r="A28" s="170">
        <v>18</v>
      </c>
      <c r="B28" s="171" t="s">
        <v>92</v>
      </c>
      <c r="C28" s="475">
        <v>0</v>
      </c>
      <c r="D28" s="475">
        <v>0</v>
      </c>
      <c r="E28" s="475">
        <v>18</v>
      </c>
      <c r="F28" s="475">
        <f t="shared" si="0"/>
        <v>18</v>
      </c>
      <c r="G28" s="475">
        <v>1612172.63</v>
      </c>
      <c r="H28" s="475">
        <v>2156057.92</v>
      </c>
      <c r="I28" s="475">
        <f t="shared" si="1"/>
        <v>3768230.55</v>
      </c>
      <c r="J28" s="475">
        <f t="shared" si="2"/>
        <v>209346.14166666666</v>
      </c>
      <c r="K28" s="475">
        <f t="shared" si="3"/>
        <v>133.7361694324261</v>
      </c>
    </row>
    <row r="29" spans="1:11" s="167" customFormat="1" ht="14.25" x14ac:dyDescent="0.2">
      <c r="A29" s="170">
        <v>19</v>
      </c>
      <c r="B29" s="171" t="s">
        <v>93</v>
      </c>
      <c r="C29" s="475">
        <v>0</v>
      </c>
      <c r="D29" s="475">
        <v>0</v>
      </c>
      <c r="E29" s="475">
        <v>4</v>
      </c>
      <c r="F29" s="475">
        <f t="shared" si="0"/>
        <v>4</v>
      </c>
      <c r="G29" s="475">
        <v>27465.59</v>
      </c>
      <c r="H29" s="475">
        <v>96758.18</v>
      </c>
      <c r="I29" s="475">
        <f t="shared" si="1"/>
        <v>124223.76999999999</v>
      </c>
      <c r="J29" s="475">
        <f t="shared" si="2"/>
        <v>31055.942499999997</v>
      </c>
      <c r="K29" s="475">
        <f t="shared" si="3"/>
        <v>352.28873656091127</v>
      </c>
    </row>
    <row r="30" spans="1:11" s="167" customFormat="1" ht="14.25" x14ac:dyDescent="0.2">
      <c r="A30" s="170">
        <v>20</v>
      </c>
      <c r="B30" s="171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61.36</v>
      </c>
      <c r="I30" s="475">
        <f t="shared" si="1"/>
        <v>61.36</v>
      </c>
      <c r="J30" s="475" t="e">
        <f t="shared" si="2"/>
        <v>#DIV/0!</v>
      </c>
      <c r="K30" s="475" t="e">
        <f t="shared" si="3"/>
        <v>#DIV/0!</v>
      </c>
    </row>
    <row r="31" spans="1:11" s="167" customFormat="1" ht="14.25" x14ac:dyDescent="0.2">
      <c r="A31" s="170">
        <v>21</v>
      </c>
      <c r="B31" s="171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964.57</v>
      </c>
      <c r="I31" s="475">
        <f t="shared" si="1"/>
        <v>964.57</v>
      </c>
      <c r="J31" s="475" t="e">
        <f t="shared" si="2"/>
        <v>#DIV/0!</v>
      </c>
      <c r="K31" s="475" t="e">
        <f t="shared" si="3"/>
        <v>#DIV/0!</v>
      </c>
    </row>
    <row r="32" spans="1:11" s="167" customFormat="1" ht="14.25" x14ac:dyDescent="0.2">
      <c r="A32" s="170">
        <v>22</v>
      </c>
      <c r="B32" s="171" t="s">
        <v>96</v>
      </c>
      <c r="C32" s="475">
        <v>0</v>
      </c>
      <c r="D32" s="475">
        <v>1</v>
      </c>
      <c r="E32" s="475">
        <v>3</v>
      </c>
      <c r="F32" s="475">
        <f t="shared" si="0"/>
        <v>4</v>
      </c>
      <c r="G32" s="475">
        <v>25870.57</v>
      </c>
      <c r="H32" s="475">
        <v>59481.599999999999</v>
      </c>
      <c r="I32" s="475">
        <f t="shared" si="1"/>
        <v>85352.17</v>
      </c>
      <c r="J32" s="475">
        <f t="shared" si="2"/>
        <v>21338.0425</v>
      </c>
      <c r="K32" s="475">
        <f t="shared" si="3"/>
        <v>229.91994378167934</v>
      </c>
    </row>
    <row r="33" spans="1:11" s="167" customFormat="1" ht="14.25" x14ac:dyDescent="0.2">
      <c r="A33" s="170">
        <v>23</v>
      </c>
      <c r="B33" s="171" t="s">
        <v>97</v>
      </c>
      <c r="C33" s="475">
        <v>0</v>
      </c>
      <c r="D33" s="475">
        <v>0</v>
      </c>
      <c r="E33" s="475">
        <v>1</v>
      </c>
      <c r="F33" s="475">
        <f t="shared" si="0"/>
        <v>1</v>
      </c>
      <c r="G33" s="475">
        <v>38.590000000000003</v>
      </c>
      <c r="H33" s="475">
        <v>54.53</v>
      </c>
      <c r="I33" s="475">
        <f t="shared" si="1"/>
        <v>93.12</v>
      </c>
      <c r="J33" s="475">
        <f t="shared" si="2"/>
        <v>93.12</v>
      </c>
      <c r="K33" s="475">
        <f t="shared" si="3"/>
        <v>141.30603783363566</v>
      </c>
    </row>
    <row r="34" spans="1:11" s="167" customFormat="1" ht="14.25" x14ac:dyDescent="0.2">
      <c r="A34" s="462">
        <v>24</v>
      </c>
      <c r="B34" s="171" t="s">
        <v>110</v>
      </c>
      <c r="C34" s="475">
        <v>0</v>
      </c>
      <c r="D34" s="475">
        <v>0</v>
      </c>
      <c r="E34" s="475">
        <v>1</v>
      </c>
      <c r="F34" s="475">
        <f>(C34+D34+E34)</f>
        <v>1</v>
      </c>
      <c r="G34" s="475">
        <v>0</v>
      </c>
      <c r="H34" s="475">
        <v>16783.79</v>
      </c>
      <c r="I34" s="475">
        <f>(G34+H34)</f>
        <v>16783.79</v>
      </c>
      <c r="J34" s="475">
        <f>(I34/F34)</f>
        <v>16783.79</v>
      </c>
      <c r="K34" s="475" t="e">
        <f>(H34/G34)*100</f>
        <v>#DIV/0!</v>
      </c>
    </row>
    <row r="35" spans="1:11" s="167" customFormat="1" ht="14.25" x14ac:dyDescent="0.2">
      <c r="A35" s="462">
        <v>25</v>
      </c>
      <c r="B35" s="171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167" customFormat="1" ht="14.25" x14ac:dyDescent="0.2">
      <c r="A36" s="462">
        <v>26</v>
      </c>
      <c r="B36" s="171" t="s">
        <v>99</v>
      </c>
      <c r="C36" s="475">
        <v>0</v>
      </c>
      <c r="D36" s="475">
        <v>4</v>
      </c>
      <c r="E36" s="475">
        <v>23</v>
      </c>
      <c r="F36" s="475">
        <f t="shared" si="0"/>
        <v>27</v>
      </c>
      <c r="G36" s="475">
        <v>288219.99</v>
      </c>
      <c r="H36" s="475">
        <v>340642.82</v>
      </c>
      <c r="I36" s="475">
        <f t="shared" si="1"/>
        <v>628862.81000000006</v>
      </c>
      <c r="J36" s="475">
        <f t="shared" si="2"/>
        <v>23291.215185185189</v>
      </c>
      <c r="K36" s="475">
        <f t="shared" si="3"/>
        <v>118.18847818293243</v>
      </c>
    </row>
    <row r="37" spans="1:11" s="167" customFormat="1" ht="14.25" x14ac:dyDescent="0.2">
      <c r="A37" s="462">
        <v>27</v>
      </c>
      <c r="B37" s="171" t="s">
        <v>100</v>
      </c>
      <c r="C37" s="475">
        <v>0</v>
      </c>
      <c r="D37" s="475">
        <v>1</v>
      </c>
      <c r="E37" s="475">
        <v>3</v>
      </c>
      <c r="F37" s="475">
        <f t="shared" si="0"/>
        <v>4</v>
      </c>
      <c r="G37" s="475">
        <v>23848.23</v>
      </c>
      <c r="H37" s="475">
        <v>8197.24</v>
      </c>
      <c r="I37" s="475">
        <f t="shared" si="1"/>
        <v>32045.47</v>
      </c>
      <c r="J37" s="475">
        <f t="shared" si="2"/>
        <v>8011.3675000000003</v>
      </c>
      <c r="K37" s="475">
        <f t="shared" si="3"/>
        <v>34.372529952956675</v>
      </c>
    </row>
    <row r="38" spans="1:11" s="167" customFormat="1" ht="14.25" x14ac:dyDescent="0.2">
      <c r="A38" s="462">
        <v>28</v>
      </c>
      <c r="B38" s="171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167" customFormat="1" ht="14.25" x14ac:dyDescent="0.2">
      <c r="A39" s="462">
        <v>29</v>
      </c>
      <c r="B39" s="171" t="s">
        <v>102</v>
      </c>
      <c r="C39" s="475">
        <v>0</v>
      </c>
      <c r="D39" s="475">
        <v>0</v>
      </c>
      <c r="E39" s="475">
        <v>2</v>
      </c>
      <c r="F39" s="475">
        <f t="shared" si="0"/>
        <v>2</v>
      </c>
      <c r="G39" s="475">
        <v>4471.1499999999996</v>
      </c>
      <c r="H39" s="475">
        <v>543</v>
      </c>
      <c r="I39" s="475">
        <f t="shared" si="1"/>
        <v>5014.1499999999996</v>
      </c>
      <c r="J39" s="475">
        <f t="shared" si="2"/>
        <v>2507.0749999999998</v>
      </c>
      <c r="K39" s="475">
        <f t="shared" si="3"/>
        <v>12.14452657593684</v>
      </c>
    </row>
    <row r="40" spans="1:11" s="167" customFormat="1" ht="14.25" x14ac:dyDescent="0.2">
      <c r="A40" s="462">
        <v>30</v>
      </c>
      <c r="B40" s="171" t="s">
        <v>103</v>
      </c>
      <c r="C40" s="475">
        <v>0</v>
      </c>
      <c r="D40" s="475">
        <v>1</v>
      </c>
      <c r="E40" s="475">
        <v>0</v>
      </c>
      <c r="F40" s="475">
        <f t="shared" si="0"/>
        <v>1</v>
      </c>
      <c r="G40" s="475">
        <v>16.12</v>
      </c>
      <c r="H40" s="475">
        <v>1788.92</v>
      </c>
      <c r="I40" s="475">
        <f t="shared" si="1"/>
        <v>1805.04</v>
      </c>
      <c r="J40" s="475">
        <f t="shared" si="2"/>
        <v>1805.04</v>
      </c>
      <c r="K40" s="475">
        <f t="shared" si="3"/>
        <v>11097.518610421837</v>
      </c>
    </row>
    <row r="41" spans="1:11" s="167" customFormat="1" ht="14.25" x14ac:dyDescent="0.2">
      <c r="A41" s="462">
        <v>31</v>
      </c>
      <c r="B41" s="171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167" customFormat="1" ht="14.25" x14ac:dyDescent="0.2">
      <c r="A42" s="462">
        <v>32</v>
      </c>
      <c r="B42" s="171" t="s">
        <v>105</v>
      </c>
      <c r="C42" s="475">
        <v>0</v>
      </c>
      <c r="D42" s="475">
        <v>2</v>
      </c>
      <c r="E42" s="475">
        <v>1</v>
      </c>
      <c r="F42" s="475">
        <f t="shared" si="0"/>
        <v>3</v>
      </c>
      <c r="G42" s="475">
        <v>2910.97</v>
      </c>
      <c r="H42" s="475">
        <v>6388.16</v>
      </c>
      <c r="I42" s="475">
        <f t="shared" si="1"/>
        <v>9299.1299999999992</v>
      </c>
      <c r="J42" s="475">
        <f t="shared" si="2"/>
        <v>3099.7099999999996</v>
      </c>
      <c r="K42" s="475">
        <f t="shared" si="3"/>
        <v>219.45124820935979</v>
      </c>
    </row>
    <row r="43" spans="1:11" s="167" customFormat="1" ht="14.25" x14ac:dyDescent="0.2">
      <c r="A43" s="462">
        <v>33</v>
      </c>
      <c r="B43" s="171" t="s">
        <v>106</v>
      </c>
      <c r="C43" s="475">
        <v>0</v>
      </c>
      <c r="D43" s="475">
        <v>0</v>
      </c>
      <c r="E43" s="475">
        <v>16</v>
      </c>
      <c r="F43" s="475">
        <f t="shared" si="0"/>
        <v>16</v>
      </c>
      <c r="G43" s="475">
        <v>199941.7</v>
      </c>
      <c r="H43" s="475">
        <v>309352.58</v>
      </c>
      <c r="I43" s="475">
        <f t="shared" si="1"/>
        <v>509294.28</v>
      </c>
      <c r="J43" s="475">
        <f t="shared" si="2"/>
        <v>31830.892500000002</v>
      </c>
      <c r="K43" s="475">
        <f t="shared" si="3"/>
        <v>154.72139128555975</v>
      </c>
    </row>
    <row r="44" spans="1:11" s="167" customFormat="1" ht="14.25" x14ac:dyDescent="0.2">
      <c r="A44" s="462">
        <v>34</v>
      </c>
      <c r="B44" s="171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167" customFormat="1" ht="14.25" x14ac:dyDescent="0.2">
      <c r="A45" s="462">
        <v>35</v>
      </c>
      <c r="B45" s="171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167" customFormat="1" ht="14.25" x14ac:dyDescent="0.2">
      <c r="A46" s="462">
        <v>36</v>
      </c>
      <c r="B46" s="171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166" customFormat="1" x14ac:dyDescent="0.2">
      <c r="A47" s="550" t="s">
        <v>63</v>
      </c>
      <c r="B47" s="551"/>
      <c r="C47" s="478">
        <f t="shared" ref="C47:I47" si="4">SUM(C4:C46)</f>
        <v>0</v>
      </c>
      <c r="D47" s="478">
        <f t="shared" si="4"/>
        <v>15</v>
      </c>
      <c r="E47" s="478">
        <f t="shared" si="4"/>
        <v>91</v>
      </c>
      <c r="F47" s="478">
        <f t="shared" si="4"/>
        <v>106</v>
      </c>
      <c r="G47" s="478">
        <f t="shared" si="4"/>
        <v>2465267.8500000006</v>
      </c>
      <c r="H47" s="478">
        <f t="shared" si="4"/>
        <v>4368846.09</v>
      </c>
      <c r="I47" s="478">
        <f t="shared" si="4"/>
        <v>6834113.9399999995</v>
      </c>
      <c r="J47" s="478">
        <f t="shared" si="2"/>
        <v>64472.77301886792</v>
      </c>
      <c r="K47" s="478">
        <f t="shared" si="3"/>
        <v>177.21587899667776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142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9" t="s">
        <v>2</v>
      </c>
    </row>
    <row r="10" spans="1:11" ht="30" customHeight="1" x14ac:dyDescent="0.2">
      <c r="A10" s="175" t="s">
        <v>64</v>
      </c>
      <c r="B10" s="175" t="s">
        <v>117</v>
      </c>
      <c r="C10" s="175" t="s">
        <v>118</v>
      </c>
      <c r="D10" s="175" t="s">
        <v>67</v>
      </c>
      <c r="E10" s="175" t="s">
        <v>119</v>
      </c>
      <c r="F10" s="175" t="s">
        <v>69</v>
      </c>
      <c r="G10" s="175" t="s">
        <v>70</v>
      </c>
      <c r="H10" s="175" t="s">
        <v>71</v>
      </c>
      <c r="I10" s="175" t="s">
        <v>72</v>
      </c>
      <c r="J10" s="175" t="s">
        <v>73</v>
      </c>
      <c r="K10" s="175" t="s">
        <v>74</v>
      </c>
    </row>
    <row r="11" spans="1:11" s="174" customFormat="1" ht="14.25" x14ac:dyDescent="0.2">
      <c r="A11" s="177">
        <v>1</v>
      </c>
      <c r="B11" s="178" t="s">
        <v>75</v>
      </c>
      <c r="C11" s="475">
        <v>0</v>
      </c>
      <c r="D11" s="475">
        <v>0</v>
      </c>
      <c r="E11" s="475">
        <v>3</v>
      </c>
      <c r="F11" s="475">
        <f t="shared" ref="F11:F46" si="0">(C11+D11+E11)</f>
        <v>3</v>
      </c>
      <c r="G11" s="475">
        <v>7733.62</v>
      </c>
      <c r="H11" s="475">
        <v>32594.36</v>
      </c>
      <c r="I11" s="475">
        <f t="shared" ref="I11:I46" si="1">(G11+H11)</f>
        <v>40327.980000000003</v>
      </c>
      <c r="J11" s="475">
        <f t="shared" ref="J11:J47" si="2">(I11/F11)</f>
        <v>13442.660000000002</v>
      </c>
      <c r="K11" s="475">
        <f t="shared" ref="K11:K47" si="3">(H11/G11)*100</f>
        <v>421.46316989973644</v>
      </c>
    </row>
    <row r="12" spans="1:11" s="174" customFormat="1" ht="14.25" x14ac:dyDescent="0.2">
      <c r="A12" s="177">
        <v>2</v>
      </c>
      <c r="B12" s="178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174" customFormat="1" ht="14.25" x14ac:dyDescent="0.2">
      <c r="A13" s="177">
        <v>3</v>
      </c>
      <c r="B13" s="178" t="s">
        <v>77</v>
      </c>
      <c r="C13" s="475">
        <v>0</v>
      </c>
      <c r="D13" s="475">
        <v>0</v>
      </c>
      <c r="E13" s="475">
        <v>1</v>
      </c>
      <c r="F13" s="475">
        <f t="shared" si="0"/>
        <v>1</v>
      </c>
      <c r="G13" s="475">
        <v>4871.42</v>
      </c>
      <c r="H13" s="475">
        <v>10751.34</v>
      </c>
      <c r="I13" s="475">
        <f t="shared" si="1"/>
        <v>15622.76</v>
      </c>
      <c r="J13" s="475">
        <f t="shared" si="2"/>
        <v>15622.76</v>
      </c>
      <c r="K13" s="475">
        <f t="shared" si="3"/>
        <v>220.70238246753516</v>
      </c>
    </row>
    <row r="14" spans="1:11" s="174" customFormat="1" ht="14.25" x14ac:dyDescent="0.2">
      <c r="A14" s="177">
        <v>4</v>
      </c>
      <c r="B14" s="178" t="s">
        <v>78</v>
      </c>
      <c r="C14" s="475">
        <v>0</v>
      </c>
      <c r="D14" s="475">
        <v>1</v>
      </c>
      <c r="E14" s="475">
        <v>4</v>
      </c>
      <c r="F14" s="475">
        <f t="shared" si="0"/>
        <v>5</v>
      </c>
      <c r="G14" s="475">
        <v>35714.120000000003</v>
      </c>
      <c r="H14" s="475">
        <v>107748.04</v>
      </c>
      <c r="I14" s="475">
        <f t="shared" si="1"/>
        <v>143462.16</v>
      </c>
      <c r="J14" s="475">
        <f t="shared" si="2"/>
        <v>28692.432000000001</v>
      </c>
      <c r="K14" s="475">
        <f t="shared" si="3"/>
        <v>301.69591186903102</v>
      </c>
    </row>
    <row r="15" spans="1:11" s="174" customFormat="1" ht="14.25" x14ac:dyDescent="0.2">
      <c r="A15" s="177">
        <v>5</v>
      </c>
      <c r="B15" s="178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174" customFormat="1" ht="14.25" x14ac:dyDescent="0.2">
      <c r="A16" s="177">
        <v>6</v>
      </c>
      <c r="B16" s="178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174" customFormat="1" ht="14.25" x14ac:dyDescent="0.2">
      <c r="A17" s="177">
        <v>7</v>
      </c>
      <c r="B17" s="178" t="s">
        <v>81</v>
      </c>
      <c r="C17" s="475">
        <v>0</v>
      </c>
      <c r="D17" s="475">
        <v>1</v>
      </c>
      <c r="E17" s="475">
        <v>0</v>
      </c>
      <c r="F17" s="475">
        <f t="shared" si="0"/>
        <v>1</v>
      </c>
      <c r="G17" s="475">
        <v>0.1</v>
      </c>
      <c r="H17" s="475">
        <v>0</v>
      </c>
      <c r="I17" s="475">
        <f t="shared" si="1"/>
        <v>0.1</v>
      </c>
      <c r="J17" s="475">
        <f t="shared" si="2"/>
        <v>0.1</v>
      </c>
      <c r="K17" s="475">
        <f t="shared" si="3"/>
        <v>0</v>
      </c>
    </row>
    <row r="18" spans="1:11" s="174" customFormat="1" ht="14.25" x14ac:dyDescent="0.2">
      <c r="A18" s="177">
        <v>8</v>
      </c>
      <c r="B18" s="178" t="s">
        <v>82</v>
      </c>
      <c r="C18" s="475">
        <v>0</v>
      </c>
      <c r="D18" s="475">
        <v>1</v>
      </c>
      <c r="E18" s="475">
        <v>1</v>
      </c>
      <c r="F18" s="475">
        <f t="shared" si="0"/>
        <v>2</v>
      </c>
      <c r="G18" s="475">
        <v>11870.41</v>
      </c>
      <c r="H18" s="475">
        <v>220.52</v>
      </c>
      <c r="I18" s="475">
        <f t="shared" si="1"/>
        <v>12090.93</v>
      </c>
      <c r="J18" s="475">
        <f t="shared" si="2"/>
        <v>6045.4650000000001</v>
      </c>
      <c r="K18" s="475">
        <f t="shared" si="3"/>
        <v>1.8577285873023763</v>
      </c>
    </row>
    <row r="19" spans="1:11" s="174" customFormat="1" ht="14.25" x14ac:dyDescent="0.2">
      <c r="A19" s="177">
        <v>9</v>
      </c>
      <c r="B19" s="178" t="s">
        <v>83</v>
      </c>
      <c r="C19" s="475">
        <v>0</v>
      </c>
      <c r="D19" s="475">
        <v>0</v>
      </c>
      <c r="E19" s="475">
        <v>1</v>
      </c>
      <c r="F19" s="475">
        <f t="shared" si="0"/>
        <v>1</v>
      </c>
      <c r="G19" s="475">
        <v>2243.5</v>
      </c>
      <c r="H19" s="475">
        <v>4832.66</v>
      </c>
      <c r="I19" s="475">
        <f t="shared" si="1"/>
        <v>7076.16</v>
      </c>
      <c r="J19" s="475">
        <f t="shared" si="2"/>
        <v>7076.16</v>
      </c>
      <c r="K19" s="475">
        <f t="shared" si="3"/>
        <v>215.40717628705147</v>
      </c>
    </row>
    <row r="20" spans="1:11" s="174" customFormat="1" ht="14.25" x14ac:dyDescent="0.2">
      <c r="A20" s="177">
        <v>10</v>
      </c>
      <c r="B20" s="178" t="s">
        <v>84</v>
      </c>
      <c r="C20" s="475">
        <v>0</v>
      </c>
      <c r="D20" s="475">
        <v>1</v>
      </c>
      <c r="E20" s="475">
        <v>0</v>
      </c>
      <c r="F20" s="475">
        <f t="shared" si="0"/>
        <v>1</v>
      </c>
      <c r="G20" s="475">
        <v>136.18</v>
      </c>
      <c r="H20" s="475">
        <v>0.5</v>
      </c>
      <c r="I20" s="475">
        <f t="shared" si="1"/>
        <v>136.68</v>
      </c>
      <c r="J20" s="475">
        <f t="shared" si="2"/>
        <v>136.68</v>
      </c>
      <c r="K20" s="475">
        <f t="shared" si="3"/>
        <v>0.36716111029519749</v>
      </c>
    </row>
    <row r="21" spans="1:11" s="174" customFormat="1" ht="14.25" x14ac:dyDescent="0.2">
      <c r="A21" s="177">
        <v>11</v>
      </c>
      <c r="B21" s="178" t="s">
        <v>85</v>
      </c>
      <c r="C21" s="475">
        <v>0</v>
      </c>
      <c r="D21" s="475">
        <v>0</v>
      </c>
      <c r="E21" s="475">
        <v>1</v>
      </c>
      <c r="F21" s="475">
        <f t="shared" si="0"/>
        <v>1</v>
      </c>
      <c r="G21" s="475">
        <v>1000.44</v>
      </c>
      <c r="H21" s="475">
        <v>311.43</v>
      </c>
      <c r="I21" s="475">
        <f t="shared" si="1"/>
        <v>1311.8700000000001</v>
      </c>
      <c r="J21" s="475">
        <f t="shared" si="2"/>
        <v>1311.8700000000001</v>
      </c>
      <c r="K21" s="475">
        <f t="shared" si="3"/>
        <v>31.129303106633081</v>
      </c>
    </row>
    <row r="22" spans="1:11" s="174" customFormat="1" ht="14.25" x14ac:dyDescent="0.2">
      <c r="A22" s="177">
        <v>12</v>
      </c>
      <c r="B22" s="178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174" customFormat="1" ht="14.25" x14ac:dyDescent="0.2">
      <c r="A23" s="177">
        <v>13</v>
      </c>
      <c r="B23" s="178" t="s">
        <v>87</v>
      </c>
      <c r="C23" s="475">
        <v>0</v>
      </c>
      <c r="D23" s="475">
        <v>0</v>
      </c>
      <c r="E23" s="475">
        <v>2</v>
      </c>
      <c r="F23" s="475">
        <f t="shared" si="0"/>
        <v>2</v>
      </c>
      <c r="G23" s="475">
        <v>2417.11</v>
      </c>
      <c r="H23" s="475">
        <v>10016.34</v>
      </c>
      <c r="I23" s="475">
        <f t="shared" si="1"/>
        <v>12433.45</v>
      </c>
      <c r="J23" s="475">
        <f t="shared" si="2"/>
        <v>6216.7250000000004</v>
      </c>
      <c r="K23" s="475">
        <f t="shared" si="3"/>
        <v>414.39322165726838</v>
      </c>
    </row>
    <row r="24" spans="1:11" s="174" customFormat="1" ht="14.25" x14ac:dyDescent="0.2">
      <c r="A24" s="177">
        <v>14</v>
      </c>
      <c r="B24" s="178" t="s">
        <v>88</v>
      </c>
      <c r="C24" s="475">
        <v>0</v>
      </c>
      <c r="D24" s="475">
        <v>0</v>
      </c>
      <c r="E24" s="475">
        <v>1</v>
      </c>
      <c r="F24" s="475">
        <f t="shared" si="0"/>
        <v>1</v>
      </c>
      <c r="G24" s="475">
        <v>4771.63</v>
      </c>
      <c r="H24" s="475">
        <v>2411.09</v>
      </c>
      <c r="I24" s="475">
        <f t="shared" si="1"/>
        <v>7182.72</v>
      </c>
      <c r="J24" s="475">
        <f t="shared" si="2"/>
        <v>7182.72</v>
      </c>
      <c r="K24" s="475">
        <f t="shared" si="3"/>
        <v>50.529693207562197</v>
      </c>
    </row>
    <row r="25" spans="1:11" s="174" customFormat="1" ht="14.25" x14ac:dyDescent="0.2">
      <c r="A25" s="177">
        <v>15</v>
      </c>
      <c r="B25" s="178" t="s">
        <v>89</v>
      </c>
      <c r="C25" s="475">
        <v>10</v>
      </c>
      <c r="D25" s="475">
        <v>0</v>
      </c>
      <c r="E25" s="475">
        <v>3</v>
      </c>
      <c r="F25" s="475">
        <f t="shared" si="0"/>
        <v>13</v>
      </c>
      <c r="G25" s="475">
        <v>17403.53</v>
      </c>
      <c r="H25" s="475">
        <v>37718.31</v>
      </c>
      <c r="I25" s="475">
        <f t="shared" si="1"/>
        <v>55121.84</v>
      </c>
      <c r="J25" s="475">
        <f t="shared" si="2"/>
        <v>4240.1415384615384</v>
      </c>
      <c r="K25" s="475">
        <f t="shared" si="3"/>
        <v>216.72792818468437</v>
      </c>
    </row>
    <row r="26" spans="1:11" s="174" customFormat="1" ht="14.25" x14ac:dyDescent="0.2">
      <c r="A26" s="177">
        <v>16</v>
      </c>
      <c r="B26" s="178" t="s">
        <v>90</v>
      </c>
      <c r="C26" s="475">
        <v>0</v>
      </c>
      <c r="D26" s="475">
        <v>0</v>
      </c>
      <c r="E26" s="475">
        <v>1</v>
      </c>
      <c r="F26" s="475">
        <f t="shared" si="0"/>
        <v>1</v>
      </c>
      <c r="G26" s="475">
        <v>0</v>
      </c>
      <c r="H26" s="475">
        <v>9870.0400000000009</v>
      </c>
      <c r="I26" s="475">
        <f t="shared" si="1"/>
        <v>9870.0400000000009</v>
      </c>
      <c r="J26" s="475">
        <f t="shared" si="2"/>
        <v>9870.0400000000009</v>
      </c>
      <c r="K26" s="475" t="e">
        <f t="shared" si="3"/>
        <v>#DIV/0!</v>
      </c>
    </row>
    <row r="27" spans="1:11" s="174" customFormat="1" ht="14.25" x14ac:dyDescent="0.2">
      <c r="A27" s="177">
        <v>17</v>
      </c>
      <c r="B27" s="178" t="s">
        <v>91</v>
      </c>
      <c r="C27" s="475">
        <v>0</v>
      </c>
      <c r="D27" s="475">
        <v>0</v>
      </c>
      <c r="E27" s="475">
        <v>37</v>
      </c>
      <c r="F27" s="475">
        <f t="shared" si="0"/>
        <v>37</v>
      </c>
      <c r="G27" s="475">
        <v>5455795.8600000003</v>
      </c>
      <c r="H27" s="475">
        <v>1847367.24</v>
      </c>
      <c r="I27" s="475">
        <f t="shared" si="1"/>
        <v>7303163.1000000006</v>
      </c>
      <c r="J27" s="475">
        <f t="shared" si="2"/>
        <v>197382.7864864865</v>
      </c>
      <c r="K27" s="475">
        <f t="shared" si="3"/>
        <v>33.860637153678255</v>
      </c>
    </row>
    <row r="28" spans="1:11" s="174" customFormat="1" ht="14.25" x14ac:dyDescent="0.2">
      <c r="A28" s="177">
        <v>18</v>
      </c>
      <c r="B28" s="178" t="s">
        <v>92</v>
      </c>
      <c r="C28" s="475">
        <v>0</v>
      </c>
      <c r="D28" s="475">
        <v>0</v>
      </c>
      <c r="E28" s="475">
        <v>24</v>
      </c>
      <c r="F28" s="475">
        <f t="shared" si="0"/>
        <v>24</v>
      </c>
      <c r="G28" s="475">
        <v>1372096.72</v>
      </c>
      <c r="H28" s="475">
        <v>1297189.93</v>
      </c>
      <c r="I28" s="475">
        <f t="shared" si="1"/>
        <v>2669286.65</v>
      </c>
      <c r="J28" s="475">
        <f t="shared" si="2"/>
        <v>111220.27708333333</v>
      </c>
      <c r="K28" s="475">
        <f t="shared" si="3"/>
        <v>94.540706284903877</v>
      </c>
    </row>
    <row r="29" spans="1:11" s="174" customFormat="1" ht="14.25" x14ac:dyDescent="0.2">
      <c r="A29" s="177">
        <v>19</v>
      </c>
      <c r="B29" s="178" t="s">
        <v>93</v>
      </c>
      <c r="C29" s="475">
        <v>2</v>
      </c>
      <c r="D29" s="475">
        <v>1</v>
      </c>
      <c r="E29" s="475">
        <v>12</v>
      </c>
      <c r="F29" s="475">
        <f t="shared" si="0"/>
        <v>15</v>
      </c>
      <c r="G29" s="475">
        <v>120950.6</v>
      </c>
      <c r="H29" s="475">
        <v>164043.47</v>
      </c>
      <c r="I29" s="475">
        <f t="shared" si="1"/>
        <v>284994.07</v>
      </c>
      <c r="J29" s="475">
        <f t="shared" si="2"/>
        <v>18999.604666666666</v>
      </c>
      <c r="K29" s="475">
        <f t="shared" si="3"/>
        <v>135.62848799427204</v>
      </c>
    </row>
    <row r="30" spans="1:11" s="174" customFormat="1" ht="14.25" x14ac:dyDescent="0.2">
      <c r="A30" s="177">
        <v>20</v>
      </c>
      <c r="B30" s="178" t="s">
        <v>94</v>
      </c>
      <c r="C30" s="475">
        <v>0</v>
      </c>
      <c r="D30" s="475">
        <v>0</v>
      </c>
      <c r="E30" s="475">
        <v>2</v>
      </c>
      <c r="F30" s="475">
        <f t="shared" si="0"/>
        <v>2</v>
      </c>
      <c r="G30" s="475">
        <v>405.81</v>
      </c>
      <c r="H30" s="475">
        <v>20905.75</v>
      </c>
      <c r="I30" s="475">
        <f t="shared" si="1"/>
        <v>21311.56</v>
      </c>
      <c r="J30" s="475">
        <f t="shared" si="2"/>
        <v>10655.78</v>
      </c>
      <c r="K30" s="475">
        <f t="shared" si="3"/>
        <v>5151.6103595278582</v>
      </c>
    </row>
    <row r="31" spans="1:11" s="174" customFormat="1" ht="14.25" x14ac:dyDescent="0.2">
      <c r="A31" s="177">
        <v>21</v>
      </c>
      <c r="B31" s="178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174" customFormat="1" ht="14.25" x14ac:dyDescent="0.2">
      <c r="A32" s="177">
        <v>22</v>
      </c>
      <c r="B32" s="178" t="s">
        <v>96</v>
      </c>
      <c r="C32" s="475">
        <v>1</v>
      </c>
      <c r="D32" s="475">
        <v>3</v>
      </c>
      <c r="E32" s="475">
        <v>6</v>
      </c>
      <c r="F32" s="475">
        <f t="shared" si="0"/>
        <v>10</v>
      </c>
      <c r="G32" s="475">
        <v>21635.67</v>
      </c>
      <c r="H32" s="475">
        <v>143040.16</v>
      </c>
      <c r="I32" s="475">
        <f t="shared" si="1"/>
        <v>164675.83000000002</v>
      </c>
      <c r="J32" s="475">
        <f t="shared" si="2"/>
        <v>16467.583000000002</v>
      </c>
      <c r="K32" s="475">
        <f t="shared" si="3"/>
        <v>661.13117828105169</v>
      </c>
    </row>
    <row r="33" spans="1:11" s="174" customFormat="1" ht="14.25" x14ac:dyDescent="0.2">
      <c r="A33" s="177">
        <v>23</v>
      </c>
      <c r="B33" s="178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174" customFormat="1" ht="14.25" x14ac:dyDescent="0.2">
      <c r="A34" s="462">
        <v>24</v>
      </c>
      <c r="B34" s="178" t="s">
        <v>110</v>
      </c>
      <c r="C34" s="475">
        <v>0</v>
      </c>
      <c r="D34" s="475">
        <v>3</v>
      </c>
      <c r="E34" s="475">
        <v>4</v>
      </c>
      <c r="F34" s="475">
        <f>(C34+D34+E34)</f>
        <v>7</v>
      </c>
      <c r="G34" s="475">
        <v>27520.560000000001</v>
      </c>
      <c r="H34" s="475">
        <v>10273.469999999999</v>
      </c>
      <c r="I34" s="475">
        <f>(G34+H34)</f>
        <v>37794.03</v>
      </c>
      <c r="J34" s="475">
        <f>(I34/F34)</f>
        <v>5399.1471428571431</v>
      </c>
      <c r="K34" s="475">
        <f>(H34/G34)*100</f>
        <v>37.330163339699482</v>
      </c>
    </row>
    <row r="35" spans="1:11" s="174" customFormat="1" ht="14.25" x14ac:dyDescent="0.2">
      <c r="A35" s="462">
        <v>25</v>
      </c>
      <c r="B35" s="178" t="s">
        <v>98</v>
      </c>
      <c r="C35" s="475">
        <v>0</v>
      </c>
      <c r="D35" s="475">
        <v>0</v>
      </c>
      <c r="E35" s="475">
        <v>1</v>
      </c>
      <c r="F35" s="475">
        <f t="shared" si="0"/>
        <v>1</v>
      </c>
      <c r="G35" s="475">
        <v>0</v>
      </c>
      <c r="H35" s="475">
        <v>12866.56</v>
      </c>
      <c r="I35" s="475">
        <f t="shared" si="1"/>
        <v>12866.56</v>
      </c>
      <c r="J35" s="475">
        <f t="shared" si="2"/>
        <v>12866.56</v>
      </c>
      <c r="K35" s="475" t="e">
        <f t="shared" si="3"/>
        <v>#DIV/0!</v>
      </c>
    </row>
    <row r="36" spans="1:11" s="174" customFormat="1" ht="14.25" x14ac:dyDescent="0.2">
      <c r="A36" s="462">
        <v>26</v>
      </c>
      <c r="B36" s="178" t="s">
        <v>99</v>
      </c>
      <c r="C36" s="475">
        <v>1</v>
      </c>
      <c r="D36" s="475">
        <v>7</v>
      </c>
      <c r="E36" s="475">
        <v>32</v>
      </c>
      <c r="F36" s="475">
        <f t="shared" si="0"/>
        <v>40</v>
      </c>
      <c r="G36" s="475">
        <v>482381.6</v>
      </c>
      <c r="H36" s="475">
        <v>407294.31</v>
      </c>
      <c r="I36" s="475">
        <f t="shared" si="1"/>
        <v>889675.90999999992</v>
      </c>
      <c r="J36" s="475">
        <f t="shared" si="2"/>
        <v>22241.897749999996</v>
      </c>
      <c r="K36" s="475">
        <f t="shared" si="3"/>
        <v>84.43404765024205</v>
      </c>
    </row>
    <row r="37" spans="1:11" s="174" customFormat="1" ht="14.25" x14ac:dyDescent="0.2">
      <c r="A37" s="462">
        <v>27</v>
      </c>
      <c r="B37" s="178" t="s">
        <v>100</v>
      </c>
      <c r="C37" s="475">
        <v>1</v>
      </c>
      <c r="D37" s="475">
        <v>2</v>
      </c>
      <c r="E37" s="475">
        <v>4</v>
      </c>
      <c r="F37" s="475">
        <f t="shared" si="0"/>
        <v>7</v>
      </c>
      <c r="G37" s="475">
        <v>30716.53</v>
      </c>
      <c r="H37" s="475">
        <v>4974.42</v>
      </c>
      <c r="I37" s="475">
        <f t="shared" si="1"/>
        <v>35690.949999999997</v>
      </c>
      <c r="J37" s="475">
        <f t="shared" si="2"/>
        <v>5098.7071428571426</v>
      </c>
      <c r="K37" s="475">
        <f t="shared" si="3"/>
        <v>16.194602710657747</v>
      </c>
    </row>
    <row r="38" spans="1:11" s="174" customFormat="1" ht="14.25" x14ac:dyDescent="0.2">
      <c r="A38" s="462">
        <v>28</v>
      </c>
      <c r="B38" s="178" t="s">
        <v>101</v>
      </c>
      <c r="C38" s="475">
        <v>2</v>
      </c>
      <c r="D38" s="475">
        <v>3</v>
      </c>
      <c r="E38" s="475">
        <v>0</v>
      </c>
      <c r="F38" s="475">
        <f t="shared" si="0"/>
        <v>5</v>
      </c>
      <c r="G38" s="475">
        <v>20725.62</v>
      </c>
      <c r="H38" s="475">
        <v>1720.75</v>
      </c>
      <c r="I38" s="475">
        <f t="shared" si="1"/>
        <v>22446.37</v>
      </c>
      <c r="J38" s="475">
        <f t="shared" si="2"/>
        <v>4489.2739999999994</v>
      </c>
      <c r="K38" s="475">
        <f t="shared" si="3"/>
        <v>8.3025260522966278</v>
      </c>
    </row>
    <row r="39" spans="1:11" s="174" customFormat="1" ht="14.25" x14ac:dyDescent="0.2">
      <c r="A39" s="462">
        <v>29</v>
      </c>
      <c r="B39" s="178" t="s">
        <v>102</v>
      </c>
      <c r="C39" s="475">
        <v>10</v>
      </c>
      <c r="D39" s="475">
        <v>1</v>
      </c>
      <c r="E39" s="475">
        <v>2</v>
      </c>
      <c r="F39" s="475">
        <f t="shared" si="0"/>
        <v>13</v>
      </c>
      <c r="G39" s="475">
        <v>11596.25</v>
      </c>
      <c r="H39" s="475">
        <v>20514.259999999998</v>
      </c>
      <c r="I39" s="475">
        <f t="shared" si="1"/>
        <v>32110.51</v>
      </c>
      <c r="J39" s="475">
        <f t="shared" si="2"/>
        <v>2470.0392307692305</v>
      </c>
      <c r="K39" s="475">
        <f t="shared" si="3"/>
        <v>176.90425784197475</v>
      </c>
    </row>
    <row r="40" spans="1:11" s="174" customFormat="1" ht="14.25" x14ac:dyDescent="0.2">
      <c r="A40" s="462">
        <v>30</v>
      </c>
      <c r="B40" s="178" t="s">
        <v>103</v>
      </c>
      <c r="C40" s="475">
        <v>4</v>
      </c>
      <c r="D40" s="475">
        <v>3</v>
      </c>
      <c r="E40" s="475">
        <v>1</v>
      </c>
      <c r="F40" s="475">
        <f t="shared" si="0"/>
        <v>8</v>
      </c>
      <c r="G40" s="475">
        <v>8474.42</v>
      </c>
      <c r="H40" s="475">
        <v>5630.62</v>
      </c>
      <c r="I40" s="475">
        <f t="shared" si="1"/>
        <v>14105.04</v>
      </c>
      <c r="J40" s="475">
        <f t="shared" si="2"/>
        <v>1763.13</v>
      </c>
      <c r="K40" s="475">
        <f t="shared" si="3"/>
        <v>66.442541200459743</v>
      </c>
    </row>
    <row r="41" spans="1:11" s="174" customFormat="1" ht="14.25" x14ac:dyDescent="0.2">
      <c r="A41" s="462">
        <v>31</v>
      </c>
      <c r="B41" s="178" t="s">
        <v>104</v>
      </c>
      <c r="C41" s="475">
        <v>1</v>
      </c>
      <c r="D41" s="475">
        <v>2</v>
      </c>
      <c r="E41" s="475">
        <v>0</v>
      </c>
      <c r="F41" s="475">
        <f t="shared" si="0"/>
        <v>3</v>
      </c>
      <c r="G41" s="475">
        <v>2376.11</v>
      </c>
      <c r="H41" s="475">
        <v>36.04</v>
      </c>
      <c r="I41" s="475">
        <f t="shared" si="1"/>
        <v>2412.15</v>
      </c>
      <c r="J41" s="475">
        <f t="shared" si="2"/>
        <v>804.05000000000007</v>
      </c>
      <c r="K41" s="475">
        <f t="shared" si="3"/>
        <v>1.5167647962425981</v>
      </c>
    </row>
    <row r="42" spans="1:11" s="174" customFormat="1" ht="14.25" x14ac:dyDescent="0.2">
      <c r="A42" s="462">
        <v>32</v>
      </c>
      <c r="B42" s="178" t="s">
        <v>105</v>
      </c>
      <c r="C42" s="475">
        <v>5</v>
      </c>
      <c r="D42" s="475">
        <v>5</v>
      </c>
      <c r="E42" s="475">
        <v>1</v>
      </c>
      <c r="F42" s="475">
        <f t="shared" si="0"/>
        <v>11</v>
      </c>
      <c r="G42" s="475">
        <v>29342.35</v>
      </c>
      <c r="H42" s="475">
        <v>210625.03</v>
      </c>
      <c r="I42" s="475">
        <f t="shared" si="1"/>
        <v>239967.38</v>
      </c>
      <c r="J42" s="475">
        <f t="shared" si="2"/>
        <v>21815.216363636366</v>
      </c>
      <c r="K42" s="475">
        <f t="shared" si="3"/>
        <v>717.81922715801568</v>
      </c>
    </row>
    <row r="43" spans="1:11" s="174" customFormat="1" ht="14.25" x14ac:dyDescent="0.2">
      <c r="A43" s="462">
        <v>33</v>
      </c>
      <c r="B43" s="178" t="s">
        <v>106</v>
      </c>
      <c r="C43" s="475">
        <v>0</v>
      </c>
      <c r="D43" s="475">
        <v>0</v>
      </c>
      <c r="E43" s="475">
        <v>30</v>
      </c>
      <c r="F43" s="475">
        <f t="shared" si="0"/>
        <v>30</v>
      </c>
      <c r="G43" s="475">
        <v>254594.33</v>
      </c>
      <c r="H43" s="475">
        <v>120095.13</v>
      </c>
      <c r="I43" s="475">
        <f t="shared" si="1"/>
        <v>374689.45999999996</v>
      </c>
      <c r="J43" s="475">
        <f t="shared" si="2"/>
        <v>12489.648666666666</v>
      </c>
      <c r="K43" s="475">
        <f t="shared" si="3"/>
        <v>47.171172272375436</v>
      </c>
    </row>
    <row r="44" spans="1:11" s="174" customFormat="1" ht="14.25" x14ac:dyDescent="0.2">
      <c r="A44" s="462">
        <v>34</v>
      </c>
      <c r="B44" s="178" t="s">
        <v>107</v>
      </c>
      <c r="C44" s="475">
        <v>1</v>
      </c>
      <c r="D44" s="475">
        <v>0</v>
      </c>
      <c r="E44" s="475">
        <v>0</v>
      </c>
      <c r="F44" s="475">
        <f t="shared" si="0"/>
        <v>1</v>
      </c>
      <c r="G44" s="475">
        <v>4029.29</v>
      </c>
      <c r="H44" s="475">
        <v>0</v>
      </c>
      <c r="I44" s="475">
        <f t="shared" si="1"/>
        <v>4029.29</v>
      </c>
      <c r="J44" s="475">
        <f t="shared" si="2"/>
        <v>4029.29</v>
      </c>
      <c r="K44" s="475">
        <f t="shared" si="3"/>
        <v>0</v>
      </c>
    </row>
    <row r="45" spans="1:11" s="174" customFormat="1" ht="14.25" x14ac:dyDescent="0.2">
      <c r="A45" s="462">
        <v>35</v>
      </c>
      <c r="B45" s="178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174" customFormat="1" ht="14.25" x14ac:dyDescent="0.2">
      <c r="A46" s="462">
        <v>36</v>
      </c>
      <c r="B46" s="178" t="s">
        <v>109</v>
      </c>
      <c r="C46" s="475">
        <v>0</v>
      </c>
      <c r="D46" s="475">
        <v>0</v>
      </c>
      <c r="E46" s="475">
        <v>1</v>
      </c>
      <c r="F46" s="475">
        <f t="shared" si="0"/>
        <v>1</v>
      </c>
      <c r="G46" s="475">
        <v>3308.74</v>
      </c>
      <c r="H46" s="475">
        <v>182.02</v>
      </c>
      <c r="I46" s="475">
        <f t="shared" si="1"/>
        <v>3490.7599999999998</v>
      </c>
      <c r="J46" s="475">
        <f t="shared" si="2"/>
        <v>3490.7599999999998</v>
      </c>
      <c r="K46" s="475">
        <f t="shared" si="3"/>
        <v>5.501187763317759</v>
      </c>
    </row>
    <row r="47" spans="1:11" s="173" customFormat="1" x14ac:dyDescent="0.2">
      <c r="A47" s="550" t="s">
        <v>63</v>
      </c>
      <c r="B47" s="551"/>
      <c r="C47" s="478">
        <f t="shared" ref="C47:I47" si="4">SUM(C4:C46)</f>
        <v>38</v>
      </c>
      <c r="D47" s="478">
        <f t="shared" si="4"/>
        <v>34</v>
      </c>
      <c r="E47" s="478">
        <f t="shared" si="4"/>
        <v>175</v>
      </c>
      <c r="F47" s="478">
        <f t="shared" si="4"/>
        <v>247</v>
      </c>
      <c r="G47" s="478">
        <f t="shared" si="4"/>
        <v>7934112.5199999986</v>
      </c>
      <c r="H47" s="478">
        <f t="shared" si="4"/>
        <v>4483233.79</v>
      </c>
      <c r="I47" s="478">
        <f t="shared" si="4"/>
        <v>12417346.310000001</v>
      </c>
      <c r="J47" s="478">
        <f t="shared" si="2"/>
        <v>50272.657125506077</v>
      </c>
      <c r="K47" s="478">
        <f t="shared" si="3"/>
        <v>56.505800474833713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M17" sqref="M17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143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6" t="s">
        <v>2</v>
      </c>
    </row>
    <row r="10" spans="1:11" ht="30" customHeight="1" x14ac:dyDescent="0.2">
      <c r="A10" s="182" t="s">
        <v>64</v>
      </c>
      <c r="B10" s="182" t="s">
        <v>117</v>
      </c>
      <c r="C10" s="182" t="s">
        <v>118</v>
      </c>
      <c r="D10" s="182" t="s">
        <v>67</v>
      </c>
      <c r="E10" s="182" t="s">
        <v>119</v>
      </c>
      <c r="F10" s="182" t="s">
        <v>69</v>
      </c>
      <c r="G10" s="182" t="s">
        <v>70</v>
      </c>
      <c r="H10" s="182" t="s">
        <v>71</v>
      </c>
      <c r="I10" s="182" t="s">
        <v>72</v>
      </c>
      <c r="J10" s="182" t="s">
        <v>73</v>
      </c>
      <c r="K10" s="182" t="s">
        <v>74</v>
      </c>
    </row>
    <row r="11" spans="1:11" s="181" customFormat="1" ht="14.25" x14ac:dyDescent="0.2">
      <c r="A11" s="184">
        <v>1</v>
      </c>
      <c r="B11" s="185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181" customFormat="1" ht="14.25" x14ac:dyDescent="0.2">
      <c r="A12" s="184">
        <v>2</v>
      </c>
      <c r="B12" s="185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181" customFormat="1" ht="14.25" x14ac:dyDescent="0.2">
      <c r="A13" s="184">
        <v>3</v>
      </c>
      <c r="B13" s="185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181" customFormat="1" ht="14.25" x14ac:dyDescent="0.2">
      <c r="A14" s="184">
        <v>4</v>
      </c>
      <c r="B14" s="185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4897.24</v>
      </c>
      <c r="H14" s="475">
        <v>11016.29</v>
      </c>
      <c r="I14" s="475">
        <f t="shared" si="1"/>
        <v>15913.53</v>
      </c>
      <c r="J14" s="475">
        <f t="shared" si="2"/>
        <v>15913.53</v>
      </c>
      <c r="K14" s="475">
        <f t="shared" si="3"/>
        <v>224.94895083761469</v>
      </c>
    </row>
    <row r="15" spans="1:11" s="181" customFormat="1" ht="14.25" x14ac:dyDescent="0.2">
      <c r="A15" s="184">
        <v>5</v>
      </c>
      <c r="B15" s="185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181" customFormat="1" ht="14.25" x14ac:dyDescent="0.2">
      <c r="A16" s="184">
        <v>6</v>
      </c>
      <c r="B16" s="185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181" customFormat="1" ht="14.25" x14ac:dyDescent="0.2">
      <c r="A17" s="184">
        <v>7</v>
      </c>
      <c r="B17" s="185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181" customFormat="1" ht="14.25" x14ac:dyDescent="0.2">
      <c r="A18" s="184">
        <v>8</v>
      </c>
      <c r="B18" s="185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181" customFormat="1" ht="14.25" x14ac:dyDescent="0.2">
      <c r="A19" s="184">
        <v>9</v>
      </c>
      <c r="B19" s="185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181" customFormat="1" ht="14.25" x14ac:dyDescent="0.2">
      <c r="A20" s="184">
        <v>10</v>
      </c>
      <c r="B20" s="185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181" customFormat="1" ht="14.25" x14ac:dyDescent="0.2">
      <c r="A21" s="184">
        <v>11</v>
      </c>
      <c r="B21" s="185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181" customFormat="1" ht="14.25" x14ac:dyDescent="0.2">
      <c r="A22" s="184">
        <v>12</v>
      </c>
      <c r="B22" s="185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181" customFormat="1" ht="14.25" x14ac:dyDescent="0.2">
      <c r="A23" s="184">
        <v>13</v>
      </c>
      <c r="B23" s="185" t="s">
        <v>87</v>
      </c>
      <c r="C23" s="475">
        <v>0</v>
      </c>
      <c r="D23" s="475">
        <v>0</v>
      </c>
      <c r="E23" s="475">
        <v>0</v>
      </c>
      <c r="F23" s="475">
        <f t="shared" si="0"/>
        <v>0</v>
      </c>
      <c r="G23" s="475">
        <v>0</v>
      </c>
      <c r="H23" s="475">
        <v>0</v>
      </c>
      <c r="I23" s="475">
        <f t="shared" si="1"/>
        <v>0</v>
      </c>
      <c r="J23" s="475" t="e">
        <f t="shared" si="2"/>
        <v>#DIV/0!</v>
      </c>
      <c r="K23" s="475" t="e">
        <f t="shared" si="3"/>
        <v>#DIV/0!</v>
      </c>
    </row>
    <row r="24" spans="1:11" s="181" customFormat="1" ht="14.25" x14ac:dyDescent="0.2">
      <c r="A24" s="184">
        <v>14</v>
      </c>
      <c r="B24" s="185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181" customFormat="1" ht="14.25" x14ac:dyDescent="0.2">
      <c r="A25" s="184">
        <v>15</v>
      </c>
      <c r="B25" s="185" t="s">
        <v>89</v>
      </c>
      <c r="C25" s="475">
        <v>0</v>
      </c>
      <c r="D25" s="475">
        <v>0</v>
      </c>
      <c r="E25" s="475">
        <v>2</v>
      </c>
      <c r="F25" s="475">
        <f t="shared" si="0"/>
        <v>2</v>
      </c>
      <c r="G25" s="475">
        <v>16732.37</v>
      </c>
      <c r="H25" s="475">
        <v>10635.26</v>
      </c>
      <c r="I25" s="475">
        <f t="shared" si="1"/>
        <v>27367.629999999997</v>
      </c>
      <c r="J25" s="475">
        <f t="shared" si="2"/>
        <v>13683.814999999999</v>
      </c>
      <c r="K25" s="475">
        <f t="shared" si="3"/>
        <v>63.560989865751239</v>
      </c>
    </row>
    <row r="26" spans="1:11" s="181" customFormat="1" ht="14.25" x14ac:dyDescent="0.2">
      <c r="A26" s="184">
        <v>16</v>
      </c>
      <c r="B26" s="185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181" customFormat="1" ht="14.25" x14ac:dyDescent="0.2">
      <c r="A27" s="184">
        <v>17</v>
      </c>
      <c r="B27" s="185" t="s">
        <v>91</v>
      </c>
      <c r="C27" s="475">
        <v>0</v>
      </c>
      <c r="D27" s="475">
        <v>0</v>
      </c>
      <c r="E27" s="475">
        <v>3</v>
      </c>
      <c r="F27" s="475">
        <f t="shared" si="0"/>
        <v>3</v>
      </c>
      <c r="G27" s="475">
        <v>73495.61</v>
      </c>
      <c r="H27" s="475">
        <v>569962.12</v>
      </c>
      <c r="I27" s="475">
        <f t="shared" si="1"/>
        <v>643457.73</v>
      </c>
      <c r="J27" s="475">
        <f t="shared" si="2"/>
        <v>214485.91</v>
      </c>
      <c r="K27" s="475">
        <f t="shared" si="3"/>
        <v>775.50498594405838</v>
      </c>
    </row>
    <row r="28" spans="1:11" s="181" customFormat="1" ht="14.25" x14ac:dyDescent="0.2">
      <c r="A28" s="184">
        <v>18</v>
      </c>
      <c r="B28" s="185" t="s">
        <v>92</v>
      </c>
      <c r="C28" s="475">
        <v>0</v>
      </c>
      <c r="D28" s="475">
        <v>0</v>
      </c>
      <c r="E28" s="475">
        <v>12</v>
      </c>
      <c r="F28" s="475">
        <f t="shared" si="0"/>
        <v>12</v>
      </c>
      <c r="G28" s="475">
        <v>383006.97</v>
      </c>
      <c r="H28" s="475">
        <v>97141.05</v>
      </c>
      <c r="I28" s="475">
        <f t="shared" si="1"/>
        <v>480148.01999999996</v>
      </c>
      <c r="J28" s="475">
        <f t="shared" si="2"/>
        <v>40012.334999999999</v>
      </c>
      <c r="K28" s="475">
        <f t="shared" si="3"/>
        <v>25.362736871342058</v>
      </c>
    </row>
    <row r="29" spans="1:11" s="181" customFormat="1" ht="14.25" x14ac:dyDescent="0.2">
      <c r="A29" s="184">
        <v>19</v>
      </c>
      <c r="B29" s="185" t="s">
        <v>93</v>
      </c>
      <c r="C29" s="475">
        <v>0</v>
      </c>
      <c r="D29" s="475">
        <v>0</v>
      </c>
      <c r="E29" s="475">
        <v>3</v>
      </c>
      <c r="F29" s="475">
        <f t="shared" si="0"/>
        <v>3</v>
      </c>
      <c r="G29" s="475">
        <v>16584.919999999998</v>
      </c>
      <c r="H29" s="475">
        <v>10412.61</v>
      </c>
      <c r="I29" s="475">
        <f t="shared" si="1"/>
        <v>26997.53</v>
      </c>
      <c r="J29" s="475">
        <f t="shared" si="2"/>
        <v>8999.1766666666663</v>
      </c>
      <c r="K29" s="475">
        <f t="shared" si="3"/>
        <v>62.783601006215292</v>
      </c>
    </row>
    <row r="30" spans="1:11" s="181" customFormat="1" ht="14.25" x14ac:dyDescent="0.2">
      <c r="A30" s="184">
        <v>20</v>
      </c>
      <c r="B30" s="185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4611.2700000000004</v>
      </c>
      <c r="H30" s="475">
        <v>2706.61</v>
      </c>
      <c r="I30" s="475">
        <f t="shared" si="1"/>
        <v>7317.880000000001</v>
      </c>
      <c r="J30" s="475">
        <f t="shared" si="2"/>
        <v>7317.880000000001</v>
      </c>
      <c r="K30" s="475">
        <f t="shared" si="3"/>
        <v>58.695543743914371</v>
      </c>
    </row>
    <row r="31" spans="1:11" s="181" customFormat="1" ht="14.25" x14ac:dyDescent="0.2">
      <c r="A31" s="184">
        <v>21</v>
      </c>
      <c r="B31" s="185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181" customFormat="1" ht="14.25" x14ac:dyDescent="0.2">
      <c r="A32" s="184">
        <v>22</v>
      </c>
      <c r="B32" s="185" t="s">
        <v>96</v>
      </c>
      <c r="C32" s="475">
        <v>0</v>
      </c>
      <c r="D32" s="475">
        <v>0</v>
      </c>
      <c r="E32" s="475">
        <v>1</v>
      </c>
      <c r="F32" s="475">
        <f t="shared" si="0"/>
        <v>1</v>
      </c>
      <c r="G32" s="475">
        <v>10719.62</v>
      </c>
      <c r="H32" s="475">
        <v>7797.41</v>
      </c>
      <c r="I32" s="475">
        <f t="shared" si="1"/>
        <v>18517.03</v>
      </c>
      <c r="J32" s="475">
        <f t="shared" si="2"/>
        <v>18517.03</v>
      </c>
      <c r="K32" s="475">
        <f t="shared" si="3"/>
        <v>72.739612038486428</v>
      </c>
    </row>
    <row r="33" spans="1:11" s="181" customFormat="1" ht="14.25" x14ac:dyDescent="0.2">
      <c r="A33" s="184">
        <v>23</v>
      </c>
      <c r="B33" s="185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181" customFormat="1" ht="14.25" x14ac:dyDescent="0.2">
      <c r="A34" s="462">
        <v>24</v>
      </c>
      <c r="B34" s="185" t="s">
        <v>110</v>
      </c>
      <c r="C34" s="475">
        <v>0</v>
      </c>
      <c r="D34" s="475">
        <v>1</v>
      </c>
      <c r="E34" s="475">
        <v>0</v>
      </c>
      <c r="F34" s="475">
        <f>(C34+D34+E34)</f>
        <v>1</v>
      </c>
      <c r="G34" s="475">
        <v>2793.8</v>
      </c>
      <c r="H34" s="475">
        <v>1227.58</v>
      </c>
      <c r="I34" s="475">
        <f>(G34+H34)</f>
        <v>4021.38</v>
      </c>
      <c r="J34" s="475">
        <f>(I34/F34)</f>
        <v>4021.38</v>
      </c>
      <c r="K34" s="475">
        <f>(H34/G34)*100</f>
        <v>43.939437325506475</v>
      </c>
    </row>
    <row r="35" spans="1:11" s="181" customFormat="1" ht="14.25" x14ac:dyDescent="0.2">
      <c r="A35" s="462">
        <v>25</v>
      </c>
      <c r="B35" s="185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181" customFormat="1" ht="14.25" x14ac:dyDescent="0.2">
      <c r="A36" s="462">
        <v>26</v>
      </c>
      <c r="B36" s="185" t="s">
        <v>99</v>
      </c>
      <c r="C36" s="475">
        <v>0</v>
      </c>
      <c r="D36" s="475">
        <v>3</v>
      </c>
      <c r="E36" s="475">
        <v>5</v>
      </c>
      <c r="F36" s="475">
        <f t="shared" si="0"/>
        <v>8</v>
      </c>
      <c r="G36" s="475">
        <v>46418.94</v>
      </c>
      <c r="H36" s="475">
        <v>143716.98000000001</v>
      </c>
      <c r="I36" s="475">
        <f t="shared" si="1"/>
        <v>190135.92</v>
      </c>
      <c r="J36" s="475">
        <f t="shared" si="2"/>
        <v>23766.99</v>
      </c>
      <c r="K36" s="475">
        <f t="shared" si="3"/>
        <v>309.60849170618718</v>
      </c>
    </row>
    <row r="37" spans="1:11" s="181" customFormat="1" ht="14.25" x14ac:dyDescent="0.2">
      <c r="A37" s="462">
        <v>27</v>
      </c>
      <c r="B37" s="185" t="s">
        <v>100</v>
      </c>
      <c r="C37" s="475">
        <v>1</v>
      </c>
      <c r="D37" s="475">
        <v>0</v>
      </c>
      <c r="E37" s="475">
        <v>4</v>
      </c>
      <c r="F37" s="475">
        <f t="shared" si="0"/>
        <v>5</v>
      </c>
      <c r="G37" s="475">
        <v>13305.65</v>
      </c>
      <c r="H37" s="475">
        <v>10375.27</v>
      </c>
      <c r="I37" s="475">
        <f t="shared" si="1"/>
        <v>23680.92</v>
      </c>
      <c r="J37" s="475">
        <f t="shared" si="2"/>
        <v>4736.1839999999993</v>
      </c>
      <c r="K37" s="475">
        <f t="shared" si="3"/>
        <v>77.97642354939444</v>
      </c>
    </row>
    <row r="38" spans="1:11" s="181" customFormat="1" ht="14.25" x14ac:dyDescent="0.2">
      <c r="A38" s="462">
        <v>28</v>
      </c>
      <c r="B38" s="185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181" customFormat="1" ht="14.25" x14ac:dyDescent="0.2">
      <c r="A39" s="462">
        <v>29</v>
      </c>
      <c r="B39" s="185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4469.01</v>
      </c>
      <c r="H39" s="475">
        <v>9416.98</v>
      </c>
      <c r="I39" s="475">
        <f t="shared" si="1"/>
        <v>13885.99</v>
      </c>
      <c r="J39" s="475">
        <f t="shared" si="2"/>
        <v>13885.99</v>
      </c>
      <c r="K39" s="475">
        <f t="shared" si="3"/>
        <v>210.71736245835206</v>
      </c>
    </row>
    <row r="40" spans="1:11" s="181" customFormat="1" ht="14.25" x14ac:dyDescent="0.2">
      <c r="A40" s="462">
        <v>30</v>
      </c>
      <c r="B40" s="185" t="s">
        <v>103</v>
      </c>
      <c r="C40" s="475">
        <v>0</v>
      </c>
      <c r="D40" s="475">
        <v>0</v>
      </c>
      <c r="E40" s="475">
        <v>1</v>
      </c>
      <c r="F40" s="475">
        <f t="shared" si="0"/>
        <v>1</v>
      </c>
      <c r="G40" s="475">
        <v>16610.07</v>
      </c>
      <c r="H40" s="475">
        <v>12220.74</v>
      </c>
      <c r="I40" s="475">
        <f t="shared" si="1"/>
        <v>28830.809999999998</v>
      </c>
      <c r="J40" s="475">
        <f t="shared" si="2"/>
        <v>28830.809999999998</v>
      </c>
      <c r="K40" s="475">
        <f t="shared" si="3"/>
        <v>73.574283552086172</v>
      </c>
    </row>
    <row r="41" spans="1:11" s="181" customFormat="1" ht="14.25" x14ac:dyDescent="0.2">
      <c r="A41" s="462">
        <v>31</v>
      </c>
      <c r="B41" s="185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181" customFormat="1" ht="14.25" x14ac:dyDescent="0.2">
      <c r="A42" s="462">
        <v>32</v>
      </c>
      <c r="B42" s="185" t="s">
        <v>105</v>
      </c>
      <c r="C42" s="475">
        <v>0</v>
      </c>
      <c r="D42" s="475">
        <v>0</v>
      </c>
      <c r="E42" s="475">
        <v>1</v>
      </c>
      <c r="F42" s="475">
        <f t="shared" si="0"/>
        <v>1</v>
      </c>
      <c r="G42" s="475">
        <v>5017.03</v>
      </c>
      <c r="H42" s="475">
        <v>8604.43</v>
      </c>
      <c r="I42" s="475">
        <f t="shared" si="1"/>
        <v>13621.46</v>
      </c>
      <c r="J42" s="475">
        <f t="shared" si="2"/>
        <v>13621.46</v>
      </c>
      <c r="K42" s="475">
        <f t="shared" si="3"/>
        <v>171.50445582346529</v>
      </c>
    </row>
    <row r="43" spans="1:11" s="181" customFormat="1" ht="14.25" x14ac:dyDescent="0.2">
      <c r="A43" s="462">
        <v>33</v>
      </c>
      <c r="B43" s="185" t="s">
        <v>106</v>
      </c>
      <c r="C43" s="475">
        <v>0</v>
      </c>
      <c r="D43" s="475">
        <v>0</v>
      </c>
      <c r="E43" s="475">
        <v>12</v>
      </c>
      <c r="F43" s="475">
        <f t="shared" si="0"/>
        <v>12</v>
      </c>
      <c r="G43" s="475">
        <v>101413.7</v>
      </c>
      <c r="H43" s="475">
        <v>61834.33</v>
      </c>
      <c r="I43" s="475">
        <f t="shared" si="1"/>
        <v>163248.03</v>
      </c>
      <c r="J43" s="475">
        <f t="shared" si="2"/>
        <v>13604.002500000001</v>
      </c>
      <c r="K43" s="475">
        <f t="shared" si="3"/>
        <v>60.972363694451538</v>
      </c>
    </row>
    <row r="44" spans="1:11" s="181" customFormat="1" ht="14.25" x14ac:dyDescent="0.2">
      <c r="A44" s="462">
        <v>34</v>
      </c>
      <c r="B44" s="185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181" customFormat="1" ht="14.25" x14ac:dyDescent="0.2">
      <c r="A45" s="462">
        <v>35</v>
      </c>
      <c r="B45" s="185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181" customFormat="1" ht="14.25" x14ac:dyDescent="0.2">
      <c r="A46" s="462">
        <v>36</v>
      </c>
      <c r="B46" s="185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180" customFormat="1" x14ac:dyDescent="0.2">
      <c r="A47" s="550" t="s">
        <v>63</v>
      </c>
      <c r="B47" s="551"/>
      <c r="C47" s="478">
        <f t="shared" ref="C47:I47" si="4">SUM(C4:C46)</f>
        <v>1</v>
      </c>
      <c r="D47" s="478">
        <f t="shared" si="4"/>
        <v>4</v>
      </c>
      <c r="E47" s="478">
        <f t="shared" si="4"/>
        <v>47</v>
      </c>
      <c r="F47" s="478">
        <f t="shared" si="4"/>
        <v>52</v>
      </c>
      <c r="G47" s="478">
        <f t="shared" si="4"/>
        <v>700076.2</v>
      </c>
      <c r="H47" s="478">
        <f t="shared" si="4"/>
        <v>957067.66</v>
      </c>
      <c r="I47" s="478">
        <f t="shared" si="4"/>
        <v>1657143.8599999996</v>
      </c>
      <c r="J47" s="478">
        <f t="shared" si="2"/>
        <v>31868.151153846145</v>
      </c>
      <c r="K47" s="478">
        <f t="shared" si="3"/>
        <v>136.70906966984452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73"/>
  <sheetViews>
    <sheetView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activeCell="Q8" sqref="Q8"/>
    </sheetView>
  </sheetViews>
  <sheetFormatPr defaultRowHeight="12.75" x14ac:dyDescent="0.2"/>
  <cols>
    <col min="1" max="1" width="9.28515625" style="468" customWidth="1"/>
    <col min="2" max="2" width="22.85546875" style="13" bestFit="1" customWidth="1"/>
    <col min="3" max="5" width="5.5703125" style="13" bestFit="1" customWidth="1"/>
    <col min="6" max="6" width="10.28515625" style="13" bestFit="1" customWidth="1"/>
    <col min="7" max="9" width="11.28515625" style="13" bestFit="1" customWidth="1"/>
    <col min="10" max="10" width="10.42578125" style="13" bestFit="1" customWidth="1"/>
    <col min="11" max="11" width="10" style="479" bestFit="1" customWidth="1"/>
    <col min="12" max="12" width="11.7109375" style="480" customWidth="1"/>
    <col min="13" max="13" width="10.85546875" style="480" customWidth="1"/>
    <col min="14" max="34" width="9.140625" style="480"/>
    <col min="35" max="16384" width="9.140625" style="2"/>
  </cols>
  <sheetData>
    <row r="1" spans="1:34" ht="18" customHeight="1" x14ac:dyDescent="0.2">
      <c r="A1" s="537" t="s">
        <v>200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</row>
    <row r="2" spans="1:34" ht="15" customHeight="1" x14ac:dyDescent="0.2">
      <c r="A2" s="539" t="s">
        <v>0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</row>
    <row r="3" spans="1:34" ht="14.25" customHeight="1" x14ac:dyDescent="0.2">
      <c r="A3" s="541" t="s">
        <v>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</row>
    <row r="4" spans="1:34" ht="14.25" customHeight="1" x14ac:dyDescent="0.2">
      <c r="A4" s="543" t="s">
        <v>2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</row>
    <row r="5" spans="1:34" ht="39" customHeight="1" x14ac:dyDescent="0.2">
      <c r="A5" s="483" t="s">
        <v>64</v>
      </c>
      <c r="B5" s="483" t="s">
        <v>65</v>
      </c>
      <c r="C5" s="483" t="s">
        <v>66</v>
      </c>
      <c r="D5" s="483" t="s">
        <v>67</v>
      </c>
      <c r="E5" s="483" t="s">
        <v>68</v>
      </c>
      <c r="F5" s="483" t="s">
        <v>69</v>
      </c>
      <c r="G5" s="483" t="s">
        <v>70</v>
      </c>
      <c r="H5" s="483" t="s">
        <v>71</v>
      </c>
      <c r="I5" s="483" t="s">
        <v>72</v>
      </c>
      <c r="J5" s="483" t="s">
        <v>73</v>
      </c>
      <c r="K5" s="483" t="s">
        <v>74</v>
      </c>
      <c r="L5" s="494" t="s">
        <v>203</v>
      </c>
      <c r="M5" s="495" t="s">
        <v>204</v>
      </c>
    </row>
    <row r="6" spans="1:34" s="18" customFormat="1" ht="15" customHeight="1" x14ac:dyDescent="0.2">
      <c r="A6" s="484">
        <v>1</v>
      </c>
      <c r="B6" s="465" t="s">
        <v>75</v>
      </c>
      <c r="C6" s="485">
        <f>AHMEDNAGAR!C54</f>
        <v>411</v>
      </c>
      <c r="D6" s="485">
        <f>AHMEDNAGAR!D54</f>
        <v>215</v>
      </c>
      <c r="E6" s="485">
        <f>AHMEDNAGAR!E54</f>
        <v>118</v>
      </c>
      <c r="F6" s="485">
        <f>AHMEDNAGAR!F54</f>
        <v>744</v>
      </c>
      <c r="G6" s="485">
        <f>AHMEDNAGAR!G54</f>
        <v>3508929.1800000006</v>
      </c>
      <c r="H6" s="485">
        <f>AHMEDNAGAR!H54</f>
        <v>2470061.6300000004</v>
      </c>
      <c r="I6" s="485">
        <f>AHMEDNAGAR!I54</f>
        <v>5978990.8100000005</v>
      </c>
      <c r="J6" s="485">
        <f t="shared" ref="J6:J47" si="0">(I6/F6)</f>
        <v>8036.2779704301083</v>
      </c>
      <c r="K6" s="485">
        <f t="shared" ref="K6:K47" si="1">(H6/G6)*100</f>
        <v>70.393601674229288</v>
      </c>
      <c r="L6" s="496">
        <v>4543159</v>
      </c>
      <c r="M6" s="497">
        <f>L6/F6</f>
        <v>6106.3965053763441</v>
      </c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</row>
    <row r="7" spans="1:34" s="18" customFormat="1" ht="15" customHeight="1" x14ac:dyDescent="0.2">
      <c r="A7" s="484">
        <v>2</v>
      </c>
      <c r="B7" s="465" t="s">
        <v>76</v>
      </c>
      <c r="C7" s="485">
        <f>AKOLA!C54</f>
        <v>83</v>
      </c>
      <c r="D7" s="485">
        <f>AKOLA!D54</f>
        <v>55</v>
      </c>
      <c r="E7" s="485">
        <f>AKOLA!E54</f>
        <v>96</v>
      </c>
      <c r="F7" s="485">
        <f>AKOLA!F54</f>
        <v>234</v>
      </c>
      <c r="G7" s="485">
        <f>AKOLA!G54</f>
        <v>1367102.2399999998</v>
      </c>
      <c r="H7" s="485">
        <f>AKOLA!H54</f>
        <v>697699.71</v>
      </c>
      <c r="I7" s="485">
        <f>AKOLA!I54</f>
        <v>2064801.9499999997</v>
      </c>
      <c r="J7" s="485">
        <f t="shared" si="0"/>
        <v>8823.9399572649563</v>
      </c>
      <c r="K7" s="485">
        <f t="shared" si="1"/>
        <v>51.034932837210491</v>
      </c>
      <c r="L7" s="496">
        <v>1813906</v>
      </c>
      <c r="M7" s="497">
        <f t="shared" ref="M7:M47" si="2">L7/F7</f>
        <v>7751.735042735043</v>
      </c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</row>
    <row r="8" spans="1:34" s="18" customFormat="1" ht="15" customHeight="1" x14ac:dyDescent="0.2">
      <c r="A8" s="484">
        <v>3</v>
      </c>
      <c r="B8" s="465" t="s">
        <v>77</v>
      </c>
      <c r="C8" s="485">
        <f>AMRAVATI!C54</f>
        <v>139</v>
      </c>
      <c r="D8" s="485">
        <f>AMRAVATI!D54</f>
        <v>130</v>
      </c>
      <c r="E8" s="485">
        <f>AMRAVATI!E54</f>
        <v>115</v>
      </c>
      <c r="F8" s="485">
        <f>AMRAVATI!F54</f>
        <v>384</v>
      </c>
      <c r="G8" s="485">
        <f>AMRAVATI!G54</f>
        <v>2059940.1400000001</v>
      </c>
      <c r="H8" s="485">
        <f>AMRAVATI!H54</f>
        <v>1154592.9200000002</v>
      </c>
      <c r="I8" s="485">
        <f>AMRAVATI!I54</f>
        <v>3214533.06</v>
      </c>
      <c r="J8" s="485">
        <f t="shared" si="0"/>
        <v>8371.1798437500001</v>
      </c>
      <c r="K8" s="485">
        <f t="shared" si="1"/>
        <v>56.049828710071161</v>
      </c>
      <c r="L8" s="496">
        <v>2888445</v>
      </c>
      <c r="M8" s="497">
        <f t="shared" si="2"/>
        <v>7521.9921875</v>
      </c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</row>
    <row r="9" spans="1:34" s="18" customFormat="1" ht="15" customHeight="1" x14ac:dyDescent="0.2">
      <c r="A9" s="484">
        <v>4</v>
      </c>
      <c r="B9" s="465" t="s">
        <v>78</v>
      </c>
      <c r="C9" s="485">
        <f>AURANGABAD!C54</f>
        <v>197</v>
      </c>
      <c r="D9" s="485">
        <f>AURANGABAD!D54</f>
        <v>97</v>
      </c>
      <c r="E9" s="485">
        <f>AURANGABAD!E54</f>
        <v>185</v>
      </c>
      <c r="F9" s="485">
        <f>AURANGABAD!F54</f>
        <v>479</v>
      </c>
      <c r="G9" s="485">
        <f>AURANGABAD!G54</f>
        <v>3954611.73</v>
      </c>
      <c r="H9" s="485">
        <f>AURANGABAD!H54</f>
        <v>2954625.5499999989</v>
      </c>
      <c r="I9" s="485">
        <f>AURANGABAD!I54</f>
        <v>6909237.2799999993</v>
      </c>
      <c r="J9" s="485">
        <f t="shared" si="0"/>
        <v>14424.294947807932</v>
      </c>
      <c r="K9" s="485">
        <f t="shared" si="1"/>
        <v>74.713416935118403</v>
      </c>
      <c r="L9" s="496">
        <v>3701282</v>
      </c>
      <c r="M9" s="497">
        <f t="shared" si="2"/>
        <v>7727.1022964509393</v>
      </c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</row>
    <row r="10" spans="1:34" s="18" customFormat="1" ht="15" customHeight="1" x14ac:dyDescent="0.2">
      <c r="A10" s="484">
        <v>5</v>
      </c>
      <c r="B10" s="465" t="s">
        <v>79</v>
      </c>
      <c r="C10" s="485">
        <f>BEED!C54</f>
        <v>105</v>
      </c>
      <c r="D10" s="485">
        <f>BEED!D54</f>
        <v>68</v>
      </c>
      <c r="E10" s="485">
        <f>BEED!E54</f>
        <v>45</v>
      </c>
      <c r="F10" s="485">
        <f>BEED!F54</f>
        <v>218</v>
      </c>
      <c r="G10" s="485">
        <f>BEED!G54</f>
        <v>1155257.6599999999</v>
      </c>
      <c r="H10" s="485">
        <f>BEED!H54</f>
        <v>849919.19999999984</v>
      </c>
      <c r="I10" s="485">
        <f>BEED!I54</f>
        <v>2005176.8600000003</v>
      </c>
      <c r="J10" s="485">
        <f t="shared" si="0"/>
        <v>9198.0589908256898</v>
      </c>
      <c r="K10" s="485">
        <f t="shared" si="1"/>
        <v>73.569665835411982</v>
      </c>
      <c r="L10" s="496">
        <v>2585049</v>
      </c>
      <c r="M10" s="497">
        <f t="shared" si="2"/>
        <v>11858.022935779816</v>
      </c>
      <c r="N10" s="481"/>
      <c r="O10" s="481"/>
      <c r="P10" s="481"/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1"/>
    </row>
    <row r="11" spans="1:34" s="18" customFormat="1" ht="15" customHeight="1" x14ac:dyDescent="0.2">
      <c r="A11" s="484">
        <v>6</v>
      </c>
      <c r="B11" s="465" t="s">
        <v>80</v>
      </c>
      <c r="C11" s="485">
        <f>BHANDARA!C54</f>
        <v>96</v>
      </c>
      <c r="D11" s="485">
        <f>BHANDARA!D54</f>
        <v>74</v>
      </c>
      <c r="E11" s="485">
        <f>BHANDARA!E54</f>
        <v>2</v>
      </c>
      <c r="F11" s="485">
        <f>BHANDARA!F54</f>
        <v>172</v>
      </c>
      <c r="G11" s="485">
        <f>BHANDARA!G54</f>
        <v>779764.74999999988</v>
      </c>
      <c r="H11" s="485">
        <f>BHANDARA!H54</f>
        <v>294472.57</v>
      </c>
      <c r="I11" s="485">
        <f>BHANDARA!I54</f>
        <v>1074237.3199999998</v>
      </c>
      <c r="J11" s="485">
        <f t="shared" si="0"/>
        <v>6245.5658139534871</v>
      </c>
      <c r="K11" s="485">
        <f t="shared" si="1"/>
        <v>37.764283394446856</v>
      </c>
      <c r="L11" s="496">
        <v>1200334</v>
      </c>
      <c r="M11" s="497">
        <f t="shared" si="2"/>
        <v>6978.6860465116279</v>
      </c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</row>
    <row r="12" spans="1:34" s="18" customFormat="1" ht="15" customHeight="1" x14ac:dyDescent="0.2">
      <c r="A12" s="484">
        <v>7</v>
      </c>
      <c r="B12" s="465" t="s">
        <v>81</v>
      </c>
      <c r="C12" s="485">
        <f>BULDHANA!C54</f>
        <v>107</v>
      </c>
      <c r="D12" s="485">
        <f>BULDHANA!D54</f>
        <v>120</v>
      </c>
      <c r="E12" s="485">
        <f>BULDHANA!E54</f>
        <v>28</v>
      </c>
      <c r="F12" s="485">
        <f>BULDHANA!F54</f>
        <v>255</v>
      </c>
      <c r="G12" s="485">
        <f>BULDHANA!G54</f>
        <v>1257742.0300000003</v>
      </c>
      <c r="H12" s="485">
        <f>BULDHANA!H54</f>
        <v>922549.38000000024</v>
      </c>
      <c r="I12" s="485">
        <f>BULDHANA!I54</f>
        <v>2180291.41</v>
      </c>
      <c r="J12" s="485">
        <f t="shared" si="0"/>
        <v>8550.1623921568626</v>
      </c>
      <c r="K12" s="485">
        <f t="shared" si="1"/>
        <v>73.349650245845737</v>
      </c>
      <c r="L12" s="496">
        <v>2586258</v>
      </c>
      <c r="M12" s="497">
        <f t="shared" si="2"/>
        <v>10142.188235294117</v>
      </c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</row>
    <row r="13" spans="1:34" s="18" customFormat="1" ht="15" customHeight="1" x14ac:dyDescent="0.2">
      <c r="A13" s="484">
        <v>8</v>
      </c>
      <c r="B13" s="465" t="s">
        <v>82</v>
      </c>
      <c r="C13" s="485">
        <f>CHANDRAPUR!C54</f>
        <v>136</v>
      </c>
      <c r="D13" s="485">
        <f>CHANDRAPUR!D54</f>
        <v>102</v>
      </c>
      <c r="E13" s="485">
        <f>CHANDRAPUR!E54</f>
        <v>64</v>
      </c>
      <c r="F13" s="485">
        <f>CHANDRAPUR!F54</f>
        <v>302</v>
      </c>
      <c r="G13" s="485">
        <f>CHANDRAPUR!G54</f>
        <v>2025931.23</v>
      </c>
      <c r="H13" s="485">
        <f>CHANDRAPUR!H54</f>
        <v>742910.12</v>
      </c>
      <c r="I13" s="485">
        <f>CHANDRAPUR!I54</f>
        <v>2768841.35</v>
      </c>
      <c r="J13" s="485">
        <f t="shared" si="0"/>
        <v>9168.3488410596037</v>
      </c>
      <c r="K13" s="485">
        <f t="shared" si="1"/>
        <v>36.670056169675611</v>
      </c>
      <c r="L13" s="496">
        <v>2204307</v>
      </c>
      <c r="M13" s="497">
        <f t="shared" si="2"/>
        <v>7299.0298013245038</v>
      </c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</row>
    <row r="14" spans="1:34" s="18" customFormat="1" ht="15" customHeight="1" x14ac:dyDescent="0.2">
      <c r="A14" s="484">
        <v>9</v>
      </c>
      <c r="B14" s="465" t="s">
        <v>83</v>
      </c>
      <c r="C14" s="485">
        <f>DHULE!C54</f>
        <v>84</v>
      </c>
      <c r="D14" s="485">
        <f>DHULE!D54</f>
        <v>51</v>
      </c>
      <c r="E14" s="485">
        <f>DHULE!E54</f>
        <v>60</v>
      </c>
      <c r="F14" s="485">
        <f>DHULE!F54</f>
        <v>195</v>
      </c>
      <c r="G14" s="485">
        <f>DHULE!G54</f>
        <v>1095770.1899999997</v>
      </c>
      <c r="H14" s="485">
        <f>DHULE!H54</f>
        <v>696526.9</v>
      </c>
      <c r="I14" s="485">
        <f>DHULE!I54</f>
        <v>1792297.0899999996</v>
      </c>
      <c r="J14" s="485">
        <f t="shared" si="0"/>
        <v>9191.2671282051269</v>
      </c>
      <c r="K14" s="485">
        <f t="shared" si="1"/>
        <v>63.565052814586984</v>
      </c>
      <c r="L14" s="496">
        <v>2050862</v>
      </c>
      <c r="M14" s="497">
        <f t="shared" si="2"/>
        <v>10517.241025641026</v>
      </c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  <c r="AG14" s="481"/>
      <c r="AH14" s="481"/>
    </row>
    <row r="15" spans="1:34" s="18" customFormat="1" ht="15" customHeight="1" x14ac:dyDescent="0.2">
      <c r="A15" s="484">
        <v>10</v>
      </c>
      <c r="B15" s="465" t="s">
        <v>84</v>
      </c>
      <c r="C15" s="485">
        <f>GADCHIROLI!C54</f>
        <v>79</v>
      </c>
      <c r="D15" s="485">
        <f>GADCHIROLI!D54</f>
        <v>44</v>
      </c>
      <c r="E15" s="485">
        <f>GADCHIROLI!E54</f>
        <v>6</v>
      </c>
      <c r="F15" s="485">
        <f>GADCHIROLI!F54</f>
        <v>129</v>
      </c>
      <c r="G15" s="485">
        <f>GADCHIROLI!G54</f>
        <v>653509.58000000007</v>
      </c>
      <c r="H15" s="485">
        <f>GADCHIROLI!H54</f>
        <v>245603.66999999995</v>
      </c>
      <c r="I15" s="485">
        <f>GADCHIROLI!I54</f>
        <v>899113.25000000012</v>
      </c>
      <c r="J15" s="485">
        <f t="shared" si="0"/>
        <v>6969.8701550387605</v>
      </c>
      <c r="K15" s="485">
        <f t="shared" si="1"/>
        <v>37.582260079492627</v>
      </c>
      <c r="L15" s="496">
        <v>1072942</v>
      </c>
      <c r="M15" s="497">
        <f t="shared" si="2"/>
        <v>8317.3798449612405</v>
      </c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  <c r="AG15" s="481"/>
      <c r="AH15" s="481"/>
    </row>
    <row r="16" spans="1:34" s="18" customFormat="1" ht="15" customHeight="1" x14ac:dyDescent="0.2">
      <c r="A16" s="484">
        <v>11</v>
      </c>
      <c r="B16" s="465" t="s">
        <v>85</v>
      </c>
      <c r="C16" s="485">
        <f>GONDIA!C54</f>
        <v>74</v>
      </c>
      <c r="D16" s="485">
        <f>GONDIA!D54</f>
        <v>24</v>
      </c>
      <c r="E16" s="485">
        <f>GONDIA!E54</f>
        <v>41</v>
      </c>
      <c r="F16" s="485">
        <f>GONDIA!F54</f>
        <v>139</v>
      </c>
      <c r="G16" s="485">
        <f>GONDIA!G54</f>
        <v>757716.40000000014</v>
      </c>
      <c r="H16" s="485">
        <f>GONDIA!H54</f>
        <v>290185.41000000003</v>
      </c>
      <c r="I16" s="485">
        <f>GONDIA!I54</f>
        <v>1047901.81</v>
      </c>
      <c r="J16" s="485">
        <f t="shared" si="0"/>
        <v>7538.8619424460439</v>
      </c>
      <c r="K16" s="485">
        <f t="shared" si="1"/>
        <v>38.297364290914118</v>
      </c>
      <c r="L16" s="496">
        <v>1322507</v>
      </c>
      <c r="M16" s="497">
        <f t="shared" si="2"/>
        <v>9514.4388489208632</v>
      </c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</row>
    <row r="17" spans="1:34" s="18" customFormat="1" ht="15" customHeight="1" x14ac:dyDescent="0.2">
      <c r="A17" s="484">
        <v>12</v>
      </c>
      <c r="B17" s="465" t="s">
        <v>86</v>
      </c>
      <c r="C17" s="485">
        <f>HINGOLI!C54</f>
        <v>58</v>
      </c>
      <c r="D17" s="485">
        <f>HINGOLI!D54</f>
        <v>56</v>
      </c>
      <c r="E17" s="485">
        <f>HINGOLI!E54</f>
        <v>0</v>
      </c>
      <c r="F17" s="485">
        <f>HINGOLI!F54</f>
        <v>114</v>
      </c>
      <c r="G17" s="485">
        <f>HINGOLI!G54</f>
        <v>386989.54000000004</v>
      </c>
      <c r="H17" s="485">
        <f>HINGOLI!H54</f>
        <v>317691.77</v>
      </c>
      <c r="I17" s="485">
        <f>HINGOLI!I54</f>
        <v>704681.31</v>
      </c>
      <c r="J17" s="485">
        <f t="shared" si="0"/>
        <v>6181.4150000000009</v>
      </c>
      <c r="K17" s="485">
        <f t="shared" si="1"/>
        <v>82.093115488341112</v>
      </c>
      <c r="L17" s="496">
        <v>1177345</v>
      </c>
      <c r="M17" s="497">
        <f t="shared" si="2"/>
        <v>10327.587719298246</v>
      </c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1"/>
    </row>
    <row r="18" spans="1:34" s="18" customFormat="1" ht="15" customHeight="1" x14ac:dyDescent="0.2">
      <c r="A18" s="484">
        <v>13</v>
      </c>
      <c r="B18" s="465" t="s">
        <v>87</v>
      </c>
      <c r="C18" s="485">
        <f>JALGAON!C54</f>
        <v>306</v>
      </c>
      <c r="D18" s="485">
        <f>JALGAON!D54</f>
        <v>200</v>
      </c>
      <c r="E18" s="485">
        <f>JALGAON!E54</f>
        <v>111</v>
      </c>
      <c r="F18" s="485">
        <f>JALGAON!F54</f>
        <v>617</v>
      </c>
      <c r="G18" s="485">
        <f>JALGAON!G54</f>
        <v>2710092.3800000004</v>
      </c>
      <c r="H18" s="485">
        <f>JALGAON!H54</f>
        <v>1522669.0099999998</v>
      </c>
      <c r="I18" s="485">
        <f>JALGAON!I54</f>
        <v>4232761.3900000015</v>
      </c>
      <c r="J18" s="485">
        <f t="shared" si="0"/>
        <v>6860.2291572123204</v>
      </c>
      <c r="K18" s="485">
        <f t="shared" si="1"/>
        <v>56.185133069153878</v>
      </c>
      <c r="L18" s="496">
        <v>4229917</v>
      </c>
      <c r="M18" s="497">
        <f t="shared" si="2"/>
        <v>6855.6191247974066</v>
      </c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1"/>
    </row>
    <row r="19" spans="1:34" s="18" customFormat="1" ht="15" customHeight="1" x14ac:dyDescent="0.2">
      <c r="A19" s="484">
        <v>14</v>
      </c>
      <c r="B19" s="465" t="s">
        <v>88</v>
      </c>
      <c r="C19" s="485">
        <f>JALNA!C54</f>
        <v>93</v>
      </c>
      <c r="D19" s="485">
        <f>JALNA!D54</f>
        <v>48</v>
      </c>
      <c r="E19" s="485">
        <f>JALNA!E54</f>
        <v>42</v>
      </c>
      <c r="F19" s="485">
        <f>JALNA!F54</f>
        <v>183</v>
      </c>
      <c r="G19" s="485">
        <f>JALNA!G54</f>
        <v>707814.13</v>
      </c>
      <c r="H19" s="485">
        <f>JALNA!H54</f>
        <v>794287.46</v>
      </c>
      <c r="I19" s="485">
        <f>JALNA!I54</f>
        <v>1502101.59</v>
      </c>
      <c r="J19" s="485">
        <f t="shared" si="0"/>
        <v>8208.2054098360659</v>
      </c>
      <c r="K19" s="485">
        <f t="shared" si="1"/>
        <v>112.21695447080154</v>
      </c>
      <c r="L19" s="496">
        <v>1959046</v>
      </c>
      <c r="M19" s="497">
        <f t="shared" si="2"/>
        <v>10705.169398907105</v>
      </c>
      <c r="N19" s="481"/>
      <c r="O19" s="481"/>
      <c r="P19" s="481"/>
      <c r="Q19" s="481"/>
      <c r="R19" s="481"/>
      <c r="S19" s="481"/>
      <c r="T19" s="481"/>
      <c r="U19" s="481"/>
      <c r="V19" s="481"/>
      <c r="W19" s="481"/>
      <c r="X19" s="481"/>
      <c r="Y19" s="481"/>
      <c r="Z19" s="481"/>
      <c r="AA19" s="481"/>
      <c r="AB19" s="481"/>
      <c r="AC19" s="481"/>
      <c r="AD19" s="481"/>
      <c r="AE19" s="481"/>
      <c r="AF19" s="481"/>
      <c r="AG19" s="481"/>
      <c r="AH19" s="481"/>
    </row>
    <row r="20" spans="1:34" s="18" customFormat="1" ht="15" customHeight="1" x14ac:dyDescent="0.2">
      <c r="A20" s="484">
        <v>15</v>
      </c>
      <c r="B20" s="465" t="s">
        <v>89</v>
      </c>
      <c r="C20" s="485">
        <f>KOLHAPUR!C54</f>
        <v>324</v>
      </c>
      <c r="D20" s="485">
        <f>KOLHAPUR!D54</f>
        <v>156</v>
      </c>
      <c r="E20" s="485">
        <f>KOLHAPUR!E54</f>
        <v>168</v>
      </c>
      <c r="F20" s="485">
        <f>KOLHAPUR!F54</f>
        <v>648</v>
      </c>
      <c r="G20" s="485">
        <f>KOLHAPUR!G54</f>
        <v>3646401.419999999</v>
      </c>
      <c r="H20" s="485">
        <f>KOLHAPUR!H54</f>
        <v>2992330.92</v>
      </c>
      <c r="I20" s="485">
        <f>KOLHAPUR!I54</f>
        <v>6638732.3400000008</v>
      </c>
      <c r="J20" s="485">
        <f t="shared" si="0"/>
        <v>10244.957314814816</v>
      </c>
      <c r="K20" s="485">
        <f t="shared" si="1"/>
        <v>82.062575546057147</v>
      </c>
      <c r="L20" s="496">
        <v>3876001</v>
      </c>
      <c r="M20" s="497">
        <f t="shared" si="2"/>
        <v>5981.483024691358</v>
      </c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</row>
    <row r="21" spans="1:34" s="18" customFormat="1" ht="15" customHeight="1" x14ac:dyDescent="0.2">
      <c r="A21" s="484">
        <v>16</v>
      </c>
      <c r="B21" s="465" t="s">
        <v>90</v>
      </c>
      <c r="C21" s="485">
        <f>LATUR!C54</f>
        <v>144</v>
      </c>
      <c r="D21" s="485">
        <f>LATUR!D54</f>
        <v>54</v>
      </c>
      <c r="E21" s="485">
        <f>LATUR!E54</f>
        <v>107</v>
      </c>
      <c r="F21" s="485">
        <f>LATUR!F54</f>
        <v>305</v>
      </c>
      <c r="G21" s="485">
        <f>LATUR!G54</f>
        <v>1528622.0499999998</v>
      </c>
      <c r="H21" s="485">
        <f>LATUR!H54</f>
        <v>1091221.69</v>
      </c>
      <c r="I21" s="485">
        <f>LATUR!I54</f>
        <v>2619843.7400000002</v>
      </c>
      <c r="J21" s="485">
        <f t="shared" si="0"/>
        <v>8589.6516065573778</v>
      </c>
      <c r="K21" s="485">
        <f t="shared" si="1"/>
        <v>71.385970783294667</v>
      </c>
      <c r="L21" s="496">
        <v>2454196</v>
      </c>
      <c r="M21" s="497">
        <f t="shared" si="2"/>
        <v>8046.5442622950823</v>
      </c>
      <c r="N21" s="481"/>
      <c r="O21" s="481"/>
      <c r="P21" s="481"/>
      <c r="Q21" s="481"/>
      <c r="R21" s="481"/>
      <c r="S21" s="481"/>
      <c r="T21" s="481"/>
      <c r="U21" s="481"/>
      <c r="V21" s="481"/>
      <c r="W21" s="481"/>
      <c r="X21" s="481"/>
      <c r="Y21" s="481"/>
      <c r="Z21" s="481"/>
      <c r="AA21" s="481"/>
      <c r="AB21" s="481"/>
      <c r="AC21" s="481"/>
      <c r="AD21" s="481"/>
      <c r="AE21" s="481"/>
      <c r="AF21" s="481"/>
      <c r="AG21" s="481"/>
      <c r="AH21" s="481"/>
    </row>
    <row r="22" spans="1:34" s="18" customFormat="1" ht="15" customHeight="1" x14ac:dyDescent="0.2">
      <c r="A22" s="484">
        <v>17</v>
      </c>
      <c r="B22" s="465" t="s">
        <v>91</v>
      </c>
      <c r="C22" s="485">
        <f>MUMBAI!C54</f>
        <v>6</v>
      </c>
      <c r="D22" s="485">
        <f>MUMBAI!D54</f>
        <v>0</v>
      </c>
      <c r="E22" s="485">
        <f>MUMBAI!E54</f>
        <v>910</v>
      </c>
      <c r="F22" s="485">
        <f>MUMBAI!F54</f>
        <v>916</v>
      </c>
      <c r="G22" s="485">
        <f>MUMBAI!G54</f>
        <v>114928887.40999998</v>
      </c>
      <c r="H22" s="485">
        <f>MUMBAI!H54</f>
        <v>154913325.49000001</v>
      </c>
      <c r="I22" s="485">
        <f>MUMBAI!I54</f>
        <v>269842212.90000004</v>
      </c>
      <c r="J22" s="485">
        <f t="shared" si="0"/>
        <v>294587.56866812229</v>
      </c>
      <c r="K22" s="485">
        <f t="shared" si="1"/>
        <v>134.7905900605812</v>
      </c>
      <c r="L22" s="496">
        <v>3085411</v>
      </c>
      <c r="M22" s="497">
        <f t="shared" si="2"/>
        <v>3368.3526200873362</v>
      </c>
      <c r="N22" s="481"/>
      <c r="O22" s="481"/>
      <c r="P22" s="481"/>
      <c r="Q22" s="481"/>
      <c r="R22" s="481"/>
      <c r="S22" s="481"/>
      <c r="T22" s="481"/>
      <c r="U22" s="481"/>
      <c r="V22" s="481"/>
      <c r="W22" s="481"/>
      <c r="X22" s="481"/>
      <c r="Y22" s="481"/>
      <c r="Z22" s="481"/>
      <c r="AA22" s="481"/>
      <c r="AB22" s="481"/>
      <c r="AC22" s="481"/>
      <c r="AD22" s="481"/>
      <c r="AE22" s="481"/>
      <c r="AF22" s="481"/>
      <c r="AG22" s="481"/>
      <c r="AH22" s="481"/>
    </row>
    <row r="23" spans="1:34" s="18" customFormat="1" ht="15" customHeight="1" x14ac:dyDescent="0.2">
      <c r="A23" s="484">
        <v>18</v>
      </c>
      <c r="B23" s="465" t="s">
        <v>92</v>
      </c>
      <c r="C23" s="485">
        <f>'MUMBAI SUBURBAN'!C54</f>
        <v>0</v>
      </c>
      <c r="D23" s="485">
        <f>'MUMBAI SUBURBAN'!D54</f>
        <v>0</v>
      </c>
      <c r="E23" s="485">
        <f>'MUMBAI SUBURBAN'!E54</f>
        <v>1341</v>
      </c>
      <c r="F23" s="485">
        <f>'MUMBAI SUBURBAN'!F54</f>
        <v>1341</v>
      </c>
      <c r="G23" s="485">
        <f>'MUMBAI SUBURBAN'!G54</f>
        <v>68591870.330000013</v>
      </c>
      <c r="H23" s="485">
        <f>'MUMBAI SUBURBAN'!H54</f>
        <v>33734310.170000009</v>
      </c>
      <c r="I23" s="485">
        <f>'MUMBAI SUBURBAN'!I54</f>
        <v>102326180.5</v>
      </c>
      <c r="J23" s="485">
        <f t="shared" si="0"/>
        <v>76305.876584638332</v>
      </c>
      <c r="K23" s="485">
        <f t="shared" si="1"/>
        <v>49.181207638313431</v>
      </c>
      <c r="L23" s="496">
        <v>9356962</v>
      </c>
      <c r="M23" s="497">
        <f t="shared" si="2"/>
        <v>6977.6002982848622</v>
      </c>
      <c r="N23" s="481"/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  <c r="AG23" s="481"/>
      <c r="AH23" s="481"/>
    </row>
    <row r="24" spans="1:34" s="18" customFormat="1" ht="15" customHeight="1" x14ac:dyDescent="0.2">
      <c r="A24" s="484">
        <v>19</v>
      </c>
      <c r="B24" s="465" t="s">
        <v>93</v>
      </c>
      <c r="C24" s="485">
        <f>NAGPUR!C54</f>
        <v>203</v>
      </c>
      <c r="D24" s="485">
        <f>NAGPUR!D54</f>
        <v>156</v>
      </c>
      <c r="E24" s="485">
        <f>NAGPUR!E54</f>
        <v>450</v>
      </c>
      <c r="F24" s="485">
        <f>NAGPUR!F54</f>
        <v>809</v>
      </c>
      <c r="G24" s="485">
        <f>NAGPUR!G54</f>
        <v>10227502.300000004</v>
      </c>
      <c r="H24" s="485">
        <f>NAGPUR!H54</f>
        <v>5596951.5300000003</v>
      </c>
      <c r="I24" s="485">
        <f>NAGPUR!I54</f>
        <v>15824453.83</v>
      </c>
      <c r="J24" s="485">
        <f t="shared" si="0"/>
        <v>19560.511532756489</v>
      </c>
      <c r="K24" s="485">
        <f t="shared" si="1"/>
        <v>54.724519885954926</v>
      </c>
      <c r="L24" s="496">
        <v>4653570</v>
      </c>
      <c r="M24" s="497">
        <f t="shared" si="2"/>
        <v>5752.2496909765141</v>
      </c>
      <c r="N24" s="481"/>
      <c r="O24" s="481"/>
      <c r="P24" s="481"/>
      <c r="Q24" s="481"/>
      <c r="R24" s="481"/>
      <c r="S24" s="481"/>
      <c r="T24" s="481"/>
      <c r="U24" s="481"/>
      <c r="V24" s="481"/>
      <c r="W24" s="481"/>
      <c r="X24" s="481"/>
      <c r="Y24" s="481"/>
      <c r="Z24" s="481"/>
      <c r="AA24" s="481"/>
      <c r="AB24" s="481"/>
      <c r="AC24" s="481"/>
      <c r="AD24" s="481"/>
      <c r="AE24" s="481"/>
      <c r="AF24" s="481"/>
      <c r="AG24" s="481"/>
      <c r="AH24" s="481"/>
    </row>
    <row r="25" spans="1:34" s="18" customFormat="1" ht="15" customHeight="1" x14ac:dyDescent="0.2">
      <c r="A25" s="484">
        <v>20</v>
      </c>
      <c r="B25" s="465" t="s">
        <v>94</v>
      </c>
      <c r="C25" s="485">
        <f>NANDED!C54</f>
        <v>117</v>
      </c>
      <c r="D25" s="485">
        <f>NANDED!D54</f>
        <v>64</v>
      </c>
      <c r="E25" s="485">
        <f>NANDED!E54</f>
        <v>92</v>
      </c>
      <c r="F25" s="485">
        <f>NANDED!F54</f>
        <v>273</v>
      </c>
      <c r="G25" s="485">
        <f>NANDED!G54</f>
        <v>1556643.91</v>
      </c>
      <c r="H25" s="485">
        <f>NANDED!H54</f>
        <v>1164853.21</v>
      </c>
      <c r="I25" s="485">
        <f>NANDED!I54</f>
        <v>2721497.1199999992</v>
      </c>
      <c r="J25" s="485">
        <f t="shared" si="0"/>
        <v>9968.8539194139157</v>
      </c>
      <c r="K25" s="485">
        <f t="shared" si="1"/>
        <v>74.831064607447701</v>
      </c>
      <c r="L25" s="496">
        <v>3361292</v>
      </c>
      <c r="M25" s="497">
        <f t="shared" si="2"/>
        <v>12312.424908424908</v>
      </c>
      <c r="N25" s="481"/>
      <c r="O25" s="481"/>
      <c r="P25" s="481"/>
      <c r="Q25" s="481"/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  <c r="AF25" s="481"/>
      <c r="AG25" s="481"/>
      <c r="AH25" s="481"/>
    </row>
    <row r="26" spans="1:34" s="18" customFormat="1" ht="15" customHeight="1" x14ac:dyDescent="0.2">
      <c r="A26" s="484">
        <v>21</v>
      </c>
      <c r="B26" s="465" t="s">
        <v>95</v>
      </c>
      <c r="C26" s="485">
        <f>NANDURBAR!C54</f>
        <v>56</v>
      </c>
      <c r="D26" s="485">
        <f>NANDURBAR!D54</f>
        <v>29</v>
      </c>
      <c r="E26" s="485">
        <f>NANDURBAR!E54</f>
        <v>24</v>
      </c>
      <c r="F26" s="485">
        <f>NANDURBAR!F54</f>
        <v>109</v>
      </c>
      <c r="G26" s="485">
        <f>NANDURBAR!G54</f>
        <v>535782.48</v>
      </c>
      <c r="H26" s="485">
        <f>NANDURBAR!H54</f>
        <v>308250.31000000006</v>
      </c>
      <c r="I26" s="485">
        <f>NANDURBAR!I54</f>
        <v>844032.78999999992</v>
      </c>
      <c r="J26" s="485">
        <f t="shared" si="0"/>
        <v>7743.420091743119</v>
      </c>
      <c r="K26" s="485">
        <f t="shared" si="1"/>
        <v>57.532734179736536</v>
      </c>
      <c r="L26" s="496">
        <v>1648295</v>
      </c>
      <c r="M26" s="497">
        <f t="shared" si="2"/>
        <v>15121.972477064221</v>
      </c>
      <c r="N26" s="481"/>
      <c r="O26" s="481"/>
      <c r="P26" s="481"/>
      <c r="Q26" s="481"/>
      <c r="R26" s="481"/>
      <c r="S26" s="481"/>
      <c r="T26" s="481"/>
      <c r="U26" s="481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1"/>
      <c r="AH26" s="481"/>
    </row>
    <row r="27" spans="1:34" s="18" customFormat="1" ht="15" customHeight="1" x14ac:dyDescent="0.2">
      <c r="A27" s="484">
        <v>22</v>
      </c>
      <c r="B27" s="465" t="s">
        <v>96</v>
      </c>
      <c r="C27" s="485">
        <f>NASHIK!C54</f>
        <v>331</v>
      </c>
      <c r="D27" s="485">
        <f>NASHIK!D54</f>
        <v>198</v>
      </c>
      <c r="E27" s="485">
        <f>NASHIK!E54</f>
        <v>281</v>
      </c>
      <c r="F27" s="485">
        <f>NASHIK!F54</f>
        <v>810</v>
      </c>
      <c r="G27" s="485">
        <f>NASHIK!G54</f>
        <v>6581556.1699999971</v>
      </c>
      <c r="H27" s="485">
        <f>NASHIK!H54</f>
        <v>4418443.4100000011</v>
      </c>
      <c r="I27" s="485">
        <f>NASHIK!I54</f>
        <v>10999999.58</v>
      </c>
      <c r="J27" s="485">
        <f t="shared" si="0"/>
        <v>13580.246395061729</v>
      </c>
      <c r="K27" s="485">
        <f t="shared" si="1"/>
        <v>67.133718772166958</v>
      </c>
      <c r="L27" s="496">
        <v>6107187</v>
      </c>
      <c r="M27" s="497">
        <f t="shared" si="2"/>
        <v>7539.7370370370372</v>
      </c>
      <c r="N27" s="481"/>
      <c r="O27" s="481"/>
      <c r="P27" s="481"/>
      <c r="Q27" s="481"/>
      <c r="R27" s="481"/>
      <c r="S27" s="481"/>
      <c r="T27" s="481"/>
      <c r="U27" s="481"/>
      <c r="V27" s="481"/>
      <c r="W27" s="481"/>
      <c r="X27" s="481"/>
      <c r="Y27" s="481"/>
      <c r="Z27" s="481"/>
      <c r="AA27" s="481"/>
      <c r="AB27" s="481"/>
      <c r="AC27" s="481"/>
      <c r="AD27" s="481"/>
      <c r="AE27" s="481"/>
      <c r="AF27" s="481"/>
      <c r="AG27" s="481"/>
      <c r="AH27" s="481"/>
    </row>
    <row r="28" spans="1:34" s="18" customFormat="1" ht="15" customHeight="1" x14ac:dyDescent="0.2">
      <c r="A28" s="484">
        <v>23</v>
      </c>
      <c r="B28" s="465" t="s">
        <v>97</v>
      </c>
      <c r="C28" s="485">
        <f>OSMANABAD!C54</f>
        <v>113</v>
      </c>
      <c r="D28" s="485">
        <f>OSMANABAD!D54</f>
        <v>55</v>
      </c>
      <c r="E28" s="485">
        <f>OSMANABAD!E54</f>
        <v>38</v>
      </c>
      <c r="F28" s="485">
        <f>OSMANABAD!F54</f>
        <v>206</v>
      </c>
      <c r="G28" s="485">
        <f>OSMANABAD!G54</f>
        <v>843510.23000000021</v>
      </c>
      <c r="H28" s="485">
        <f>OSMANABAD!H54</f>
        <v>556308.80000000005</v>
      </c>
      <c r="I28" s="485">
        <f>OSMANABAD!I54</f>
        <v>1399819.0300000003</v>
      </c>
      <c r="J28" s="485">
        <f t="shared" si="0"/>
        <v>6795.2380097087389</v>
      </c>
      <c r="K28" s="485">
        <f t="shared" si="1"/>
        <v>65.951636413467071</v>
      </c>
      <c r="L28" s="496">
        <v>1657576</v>
      </c>
      <c r="M28" s="497">
        <f t="shared" si="2"/>
        <v>8046.4854368932038</v>
      </c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1"/>
      <c r="Z28" s="481"/>
      <c r="AA28" s="481"/>
      <c r="AB28" s="481"/>
      <c r="AC28" s="481"/>
      <c r="AD28" s="481"/>
      <c r="AE28" s="481"/>
      <c r="AF28" s="481"/>
      <c r="AG28" s="481"/>
      <c r="AH28" s="481"/>
    </row>
    <row r="29" spans="1:34" s="18" customFormat="1" ht="15" customHeight="1" x14ac:dyDescent="0.2">
      <c r="A29" s="484">
        <v>24</v>
      </c>
      <c r="B29" s="465" t="s">
        <v>110</v>
      </c>
      <c r="C29" s="485">
        <f>PALGHAR!C54</f>
        <v>70</v>
      </c>
      <c r="D29" s="485">
        <f>PALGHAR!D54</f>
        <v>75</v>
      </c>
      <c r="E29" s="485">
        <f>PALGHAR!E54</f>
        <v>149</v>
      </c>
      <c r="F29" s="485">
        <f>PALGHAR!F54</f>
        <v>294</v>
      </c>
      <c r="G29" s="485">
        <f>PALGHAR!G54</f>
        <v>3416194.6399999992</v>
      </c>
      <c r="H29" s="485">
        <f>PALGHAR!H54</f>
        <v>1675706.1700000002</v>
      </c>
      <c r="I29" s="485">
        <f>PALGHAR!I54</f>
        <v>5091900.8100000005</v>
      </c>
      <c r="J29" s="485">
        <f>(I29/F29)</f>
        <v>17319.390510204084</v>
      </c>
      <c r="K29" s="485">
        <f>(H29/G29)*100</f>
        <v>49.051835348585421</v>
      </c>
      <c r="L29" s="496">
        <v>2990116</v>
      </c>
      <c r="M29" s="497">
        <f t="shared" si="2"/>
        <v>10170.462585034014</v>
      </c>
      <c r="N29" s="481"/>
      <c r="O29" s="481"/>
      <c r="P29" s="481"/>
      <c r="Q29" s="481"/>
      <c r="R29" s="481"/>
      <c r="S29" s="481"/>
      <c r="T29" s="481"/>
      <c r="U29" s="481"/>
      <c r="V29" s="481"/>
      <c r="W29" s="481"/>
      <c r="X29" s="481"/>
      <c r="Y29" s="481"/>
      <c r="Z29" s="481"/>
      <c r="AA29" s="481"/>
      <c r="AB29" s="481"/>
      <c r="AC29" s="481"/>
      <c r="AD29" s="481"/>
      <c r="AE29" s="481"/>
      <c r="AF29" s="481"/>
      <c r="AG29" s="481"/>
      <c r="AH29" s="481"/>
    </row>
    <row r="30" spans="1:34" s="18" customFormat="1" ht="15" customHeight="1" x14ac:dyDescent="0.2">
      <c r="A30" s="484">
        <v>25</v>
      </c>
      <c r="B30" s="465" t="s">
        <v>98</v>
      </c>
      <c r="C30" s="485">
        <f>PARBHANI!C54</f>
        <v>77</v>
      </c>
      <c r="D30" s="485">
        <f>PARBHANI!D54</f>
        <v>54</v>
      </c>
      <c r="E30" s="485">
        <f>PARBHANI!E54</f>
        <v>38</v>
      </c>
      <c r="F30" s="485">
        <f>PARBHANI!F54</f>
        <v>169</v>
      </c>
      <c r="G30" s="485">
        <f>PARBHANI!G54</f>
        <v>732021.94000000006</v>
      </c>
      <c r="H30" s="485">
        <f>PARBHANI!H54</f>
        <v>681433.16999999993</v>
      </c>
      <c r="I30" s="485">
        <f>PARBHANI!I54</f>
        <v>1413455.11</v>
      </c>
      <c r="J30" s="485">
        <f t="shared" si="0"/>
        <v>8363.6397041420132</v>
      </c>
      <c r="K30" s="485">
        <f t="shared" si="1"/>
        <v>93.089172982984607</v>
      </c>
      <c r="L30" s="496">
        <v>1836086</v>
      </c>
      <c r="M30" s="497">
        <f t="shared" si="2"/>
        <v>10864.414201183432</v>
      </c>
      <c r="N30" s="481"/>
      <c r="O30" s="481"/>
      <c r="P30" s="481"/>
      <c r="Q30" s="481"/>
      <c r="R30" s="481"/>
      <c r="S30" s="481"/>
      <c r="T30" s="481"/>
      <c r="U30" s="481"/>
      <c r="V30" s="481"/>
      <c r="W30" s="481"/>
      <c r="X30" s="481"/>
      <c r="Y30" s="481"/>
      <c r="Z30" s="481"/>
      <c r="AA30" s="481"/>
      <c r="AB30" s="481"/>
      <c r="AC30" s="481"/>
      <c r="AD30" s="481"/>
      <c r="AE30" s="481"/>
      <c r="AF30" s="481"/>
      <c r="AG30" s="481"/>
      <c r="AH30" s="481"/>
    </row>
    <row r="31" spans="1:34" s="18" customFormat="1" ht="15" customHeight="1" x14ac:dyDescent="0.2">
      <c r="A31" s="484">
        <v>26</v>
      </c>
      <c r="B31" s="465" t="s">
        <v>99</v>
      </c>
      <c r="C31" s="485">
        <f>PUNE!C54</f>
        <v>476</v>
      </c>
      <c r="D31" s="485">
        <f>PUNE!D54</f>
        <v>409</v>
      </c>
      <c r="E31" s="485">
        <f>PUNE!E54</f>
        <v>1067</v>
      </c>
      <c r="F31" s="485">
        <f>PUNE!F54</f>
        <v>1952</v>
      </c>
      <c r="G31" s="485">
        <f>PUNE!G54</f>
        <v>37258980.429999992</v>
      </c>
      <c r="H31" s="485">
        <f>PUNE!H54</f>
        <v>27415421.379999995</v>
      </c>
      <c r="I31" s="485">
        <f>PUNE!I54</f>
        <v>64674401.809999973</v>
      </c>
      <c r="J31" s="485">
        <f t="shared" si="0"/>
        <v>33132.377976434414</v>
      </c>
      <c r="K31" s="485">
        <f t="shared" si="1"/>
        <v>73.580707425707743</v>
      </c>
      <c r="L31" s="496">
        <v>9429408</v>
      </c>
      <c r="M31" s="497">
        <f t="shared" si="2"/>
        <v>4830.6393442622948</v>
      </c>
      <c r="N31" s="481"/>
      <c r="O31" s="481"/>
      <c r="P31" s="481"/>
      <c r="Q31" s="481"/>
      <c r="R31" s="481"/>
      <c r="S31" s="481"/>
      <c r="T31" s="481"/>
      <c r="U31" s="481"/>
      <c r="V31" s="481"/>
      <c r="W31" s="481"/>
      <c r="X31" s="481"/>
      <c r="Y31" s="481"/>
      <c r="Z31" s="481"/>
      <c r="AA31" s="481"/>
      <c r="AB31" s="481"/>
      <c r="AC31" s="481"/>
      <c r="AD31" s="481"/>
      <c r="AE31" s="481"/>
      <c r="AF31" s="481"/>
      <c r="AG31" s="481"/>
      <c r="AH31" s="481"/>
    </row>
    <row r="32" spans="1:34" s="18" customFormat="1" ht="15" customHeight="1" x14ac:dyDescent="0.2">
      <c r="A32" s="484">
        <v>27</v>
      </c>
      <c r="B32" s="465" t="s">
        <v>100</v>
      </c>
      <c r="C32" s="485">
        <f>RAIGAD!C54</f>
        <v>237</v>
      </c>
      <c r="D32" s="485">
        <f>RAIGAD!D54</f>
        <v>167</v>
      </c>
      <c r="E32" s="485">
        <f>RAIGAD!E54</f>
        <v>131</v>
      </c>
      <c r="F32" s="485">
        <f>RAIGAD!F54</f>
        <v>535</v>
      </c>
      <c r="G32" s="485">
        <f>RAIGAD!G54</f>
        <v>4871829.0300000021</v>
      </c>
      <c r="H32" s="485">
        <f>RAIGAD!H54</f>
        <v>3622075.5000000005</v>
      </c>
      <c r="I32" s="485">
        <f>RAIGAD!I54</f>
        <v>8493904.5299999993</v>
      </c>
      <c r="J32" s="485">
        <f t="shared" si="0"/>
        <v>15876.45706542056</v>
      </c>
      <c r="K32" s="485">
        <f t="shared" si="1"/>
        <v>74.347344245781116</v>
      </c>
      <c r="L32" s="496">
        <v>2634200</v>
      </c>
      <c r="M32" s="497">
        <f t="shared" si="2"/>
        <v>4923.7383177570091</v>
      </c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1"/>
      <c r="Y32" s="481"/>
      <c r="Z32" s="481"/>
      <c r="AA32" s="481"/>
      <c r="AB32" s="481"/>
      <c r="AC32" s="481"/>
      <c r="AD32" s="481"/>
      <c r="AE32" s="481"/>
      <c r="AF32" s="481"/>
      <c r="AG32" s="481"/>
      <c r="AH32" s="481"/>
    </row>
    <row r="33" spans="1:34" s="18" customFormat="1" ht="15" customHeight="1" x14ac:dyDescent="0.2">
      <c r="A33" s="484">
        <v>28</v>
      </c>
      <c r="B33" s="465" t="s">
        <v>101</v>
      </c>
      <c r="C33" s="485">
        <f>RATNAGIRI!C54</f>
        <v>209</v>
      </c>
      <c r="D33" s="485">
        <f>RATNAGIRI!D54</f>
        <v>114</v>
      </c>
      <c r="E33" s="485">
        <f>RATNAGIRI!E54</f>
        <v>0</v>
      </c>
      <c r="F33" s="485">
        <f>RATNAGIRI!F54</f>
        <v>323</v>
      </c>
      <c r="G33" s="485">
        <f>RATNAGIRI!G54</f>
        <v>1506609.06</v>
      </c>
      <c r="H33" s="485">
        <f>RATNAGIRI!H54</f>
        <v>605634.94000000018</v>
      </c>
      <c r="I33" s="485">
        <f>RATNAGIRI!I54</f>
        <v>2112244</v>
      </c>
      <c r="J33" s="485">
        <f t="shared" si="0"/>
        <v>6539.4551083591332</v>
      </c>
      <c r="K33" s="485">
        <f t="shared" si="1"/>
        <v>40.198546263886143</v>
      </c>
      <c r="L33" s="496">
        <v>1615069</v>
      </c>
      <c r="M33" s="497">
        <f t="shared" si="2"/>
        <v>5000.2136222910212</v>
      </c>
      <c r="N33" s="481"/>
      <c r="O33" s="481"/>
      <c r="P33" s="481"/>
      <c r="Q33" s="481"/>
      <c r="R33" s="481"/>
      <c r="S33" s="481"/>
      <c r="T33" s="481"/>
      <c r="U33" s="481"/>
      <c r="V33" s="481"/>
      <c r="W33" s="481"/>
      <c r="X33" s="481"/>
      <c r="Y33" s="481"/>
      <c r="Z33" s="481"/>
      <c r="AA33" s="481"/>
      <c r="AB33" s="481"/>
      <c r="AC33" s="481"/>
      <c r="AD33" s="481"/>
      <c r="AE33" s="481"/>
      <c r="AF33" s="481"/>
      <c r="AG33" s="481"/>
      <c r="AH33" s="481"/>
    </row>
    <row r="34" spans="1:34" s="18" customFormat="1" ht="15" customHeight="1" x14ac:dyDescent="0.2">
      <c r="A34" s="484">
        <v>29</v>
      </c>
      <c r="B34" s="465" t="s">
        <v>102</v>
      </c>
      <c r="C34" s="485">
        <f>SANGLI!C54</f>
        <v>298</v>
      </c>
      <c r="D34" s="485">
        <f>SANGLI!D54</f>
        <v>128</v>
      </c>
      <c r="E34" s="485">
        <f>SANGLI!E54</f>
        <v>100</v>
      </c>
      <c r="F34" s="485">
        <f>SANGLI!F54</f>
        <v>526</v>
      </c>
      <c r="G34" s="485">
        <f>SANGLI!G54</f>
        <v>2684757.54</v>
      </c>
      <c r="H34" s="485">
        <f>SANGLI!H54</f>
        <v>1741803.46</v>
      </c>
      <c r="I34" s="485">
        <f>SANGLI!I54</f>
        <v>4426561</v>
      </c>
      <c r="J34" s="485">
        <f t="shared" si="0"/>
        <v>8415.5152091254749</v>
      </c>
      <c r="K34" s="485">
        <f t="shared" si="1"/>
        <v>64.877495790550981</v>
      </c>
      <c r="L34" s="496">
        <v>2822143</v>
      </c>
      <c r="M34" s="497">
        <f t="shared" si="2"/>
        <v>5365.290874524715</v>
      </c>
      <c r="N34" s="481"/>
      <c r="O34" s="481"/>
      <c r="P34" s="481"/>
      <c r="Q34" s="481"/>
      <c r="R34" s="481"/>
      <c r="S34" s="481"/>
      <c r="T34" s="481"/>
      <c r="U34" s="481"/>
      <c r="V34" s="481"/>
      <c r="W34" s="481"/>
      <c r="X34" s="481"/>
      <c r="Y34" s="481"/>
      <c r="Z34" s="481"/>
      <c r="AA34" s="481"/>
      <c r="AB34" s="481"/>
      <c r="AC34" s="481"/>
      <c r="AD34" s="481"/>
      <c r="AE34" s="481"/>
      <c r="AF34" s="481"/>
      <c r="AG34" s="481"/>
      <c r="AH34" s="481"/>
    </row>
    <row r="35" spans="1:34" s="18" customFormat="1" ht="15" customHeight="1" x14ac:dyDescent="0.2">
      <c r="A35" s="484">
        <v>30</v>
      </c>
      <c r="B35" s="465" t="s">
        <v>103</v>
      </c>
      <c r="C35" s="485">
        <f>SATARA!C54</f>
        <v>410</v>
      </c>
      <c r="D35" s="485">
        <f>SATARA!D54</f>
        <v>178</v>
      </c>
      <c r="E35" s="485">
        <f>SATARA!E54</f>
        <v>56</v>
      </c>
      <c r="F35" s="485">
        <f>SATARA!F54</f>
        <v>644</v>
      </c>
      <c r="G35" s="485">
        <f>SATARA!G54</f>
        <v>2896734.21</v>
      </c>
      <c r="H35" s="485">
        <f>SATARA!H54</f>
        <v>1642033.7000000002</v>
      </c>
      <c r="I35" s="485">
        <f>SATARA!I54</f>
        <v>4538767.910000002</v>
      </c>
      <c r="J35" s="485">
        <f t="shared" si="0"/>
        <v>7047.7762577639787</v>
      </c>
      <c r="K35" s="485">
        <f t="shared" si="1"/>
        <v>56.685687431433351</v>
      </c>
      <c r="L35" s="496">
        <v>3003741</v>
      </c>
      <c r="M35" s="497">
        <f t="shared" si="2"/>
        <v>4664.1940993788821</v>
      </c>
      <c r="N35" s="481"/>
      <c r="O35" s="481"/>
      <c r="P35" s="481"/>
      <c r="Q35" s="481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1"/>
      <c r="AD35" s="481"/>
      <c r="AE35" s="481"/>
      <c r="AF35" s="481"/>
      <c r="AG35" s="481"/>
      <c r="AH35" s="481"/>
    </row>
    <row r="36" spans="1:34" s="18" customFormat="1" ht="15" customHeight="1" x14ac:dyDescent="0.2">
      <c r="A36" s="484">
        <v>31</v>
      </c>
      <c r="B36" s="465" t="s">
        <v>104</v>
      </c>
      <c r="C36" s="485">
        <f>SINDHUDURG!C54</f>
        <v>188</v>
      </c>
      <c r="D36" s="485">
        <f>SINDHUDURG!D54</f>
        <v>68</v>
      </c>
      <c r="E36" s="485">
        <f>SINDHUDURG!E54</f>
        <v>0</v>
      </c>
      <c r="F36" s="485">
        <f>SINDHUDURG!F54</f>
        <v>256</v>
      </c>
      <c r="G36" s="485">
        <f>SINDHUDURG!G54</f>
        <v>985227.26000000024</v>
      </c>
      <c r="H36" s="485">
        <f>SINDHUDURG!H54</f>
        <v>492363.91999999993</v>
      </c>
      <c r="I36" s="485">
        <f>SINDHUDURG!I54</f>
        <v>1477591.1800000002</v>
      </c>
      <c r="J36" s="485">
        <f t="shared" si="0"/>
        <v>5771.8405468750007</v>
      </c>
      <c r="K36" s="485">
        <f t="shared" si="1"/>
        <v>49.974654578680635</v>
      </c>
      <c r="L36" s="496">
        <v>849651</v>
      </c>
      <c r="M36" s="497">
        <f t="shared" si="2"/>
        <v>3318.94921875</v>
      </c>
      <c r="N36" s="481"/>
      <c r="O36" s="481"/>
      <c r="P36" s="481"/>
      <c r="Q36" s="481"/>
      <c r="R36" s="481"/>
      <c r="S36" s="481"/>
      <c r="T36" s="481"/>
      <c r="U36" s="481"/>
      <c r="V36" s="481"/>
      <c r="W36" s="481"/>
      <c r="X36" s="481"/>
      <c r="Y36" s="481"/>
      <c r="Z36" s="481"/>
      <c r="AA36" s="481"/>
      <c r="AB36" s="481"/>
      <c r="AC36" s="481"/>
      <c r="AD36" s="481"/>
      <c r="AE36" s="481"/>
      <c r="AF36" s="481"/>
      <c r="AG36" s="481"/>
      <c r="AH36" s="481"/>
    </row>
    <row r="37" spans="1:34" s="18" customFormat="1" ht="15" customHeight="1" x14ac:dyDescent="0.2">
      <c r="A37" s="484">
        <v>32</v>
      </c>
      <c r="B37" s="465" t="s">
        <v>105</v>
      </c>
      <c r="C37" s="485">
        <f>SOLAPUR!C54</f>
        <v>172</v>
      </c>
      <c r="D37" s="485">
        <f>SOLAPUR!D54</f>
        <v>273</v>
      </c>
      <c r="E37" s="485">
        <f>SOLAPUR!E54</f>
        <v>164</v>
      </c>
      <c r="F37" s="485">
        <f>SOLAPUR!F54</f>
        <v>609</v>
      </c>
      <c r="G37" s="485">
        <f>SOLAPUR!G54</f>
        <v>2970014.1</v>
      </c>
      <c r="H37" s="485">
        <f>SOLAPUR!H54</f>
        <v>2574443.8899999997</v>
      </c>
      <c r="I37" s="485">
        <f>SOLAPUR!I54</f>
        <v>5544457.9900000002</v>
      </c>
      <c r="J37" s="485">
        <f t="shared" si="0"/>
        <v>9104.2003119868641</v>
      </c>
      <c r="K37" s="485">
        <f t="shared" si="1"/>
        <v>86.681200941099902</v>
      </c>
      <c r="L37" s="496">
        <v>4317756</v>
      </c>
      <c r="M37" s="497">
        <f t="shared" si="2"/>
        <v>7089.9113300492609</v>
      </c>
      <c r="N37" s="481"/>
      <c r="O37" s="481"/>
      <c r="P37" s="481"/>
      <c r="Q37" s="481"/>
      <c r="R37" s="481"/>
      <c r="S37" s="481"/>
      <c r="T37" s="481"/>
      <c r="U37" s="481"/>
      <c r="V37" s="481"/>
      <c r="W37" s="481"/>
      <c r="X37" s="481"/>
      <c r="Y37" s="481"/>
      <c r="Z37" s="481"/>
      <c r="AA37" s="481"/>
      <c r="AB37" s="481"/>
      <c r="AC37" s="481"/>
      <c r="AD37" s="481"/>
      <c r="AE37" s="481"/>
      <c r="AF37" s="481"/>
      <c r="AG37" s="481"/>
      <c r="AH37" s="481"/>
    </row>
    <row r="38" spans="1:34" s="18" customFormat="1" ht="15" customHeight="1" x14ac:dyDescent="0.2">
      <c r="A38" s="484">
        <v>33</v>
      </c>
      <c r="B38" s="465" t="s">
        <v>106</v>
      </c>
      <c r="C38" s="485">
        <f>THANE!C54</f>
        <v>65</v>
      </c>
      <c r="D38" s="485">
        <f>THANE!D54</f>
        <v>47</v>
      </c>
      <c r="E38" s="485">
        <f>THANE!E54</f>
        <v>931</v>
      </c>
      <c r="F38" s="485">
        <f>THANE!F54</f>
        <v>1043</v>
      </c>
      <c r="G38" s="485">
        <f>THANE!G54</f>
        <v>22226751.319999993</v>
      </c>
      <c r="H38" s="485">
        <f>THANE!H54</f>
        <v>13460832.300000001</v>
      </c>
      <c r="I38" s="485">
        <f>THANE!I54</f>
        <v>35687583.619999997</v>
      </c>
      <c r="J38" s="485">
        <f t="shared" si="0"/>
        <v>34216.283432406519</v>
      </c>
      <c r="K38" s="485">
        <f t="shared" si="1"/>
        <v>60.561402366920461</v>
      </c>
      <c r="L38" s="496">
        <v>8070032</v>
      </c>
      <c r="M38" s="497">
        <f t="shared" si="2"/>
        <v>7737.3269415148607</v>
      </c>
      <c r="N38" s="481"/>
      <c r="O38" s="481"/>
      <c r="P38" s="481"/>
      <c r="Q38" s="481"/>
      <c r="R38" s="481"/>
      <c r="S38" s="481"/>
      <c r="T38" s="481"/>
      <c r="U38" s="481"/>
      <c r="V38" s="481"/>
      <c r="W38" s="481"/>
      <c r="X38" s="481"/>
      <c r="Y38" s="481"/>
      <c r="Z38" s="481"/>
      <c r="AA38" s="481"/>
      <c r="AB38" s="481"/>
      <c r="AC38" s="481"/>
      <c r="AD38" s="481"/>
      <c r="AE38" s="481"/>
      <c r="AF38" s="481"/>
      <c r="AG38" s="481"/>
      <c r="AH38" s="481"/>
    </row>
    <row r="39" spans="1:34" s="18" customFormat="1" ht="15" customHeight="1" x14ac:dyDescent="0.2">
      <c r="A39" s="484">
        <v>34</v>
      </c>
      <c r="B39" s="465" t="s">
        <v>107</v>
      </c>
      <c r="C39" s="485">
        <f>WARDHA!C54</f>
        <v>61</v>
      </c>
      <c r="D39" s="485">
        <f>WARDHA!D54</f>
        <v>51</v>
      </c>
      <c r="E39" s="485">
        <f>WARDHA!E54</f>
        <v>63</v>
      </c>
      <c r="F39" s="485">
        <f>WARDHA!F54</f>
        <v>175</v>
      </c>
      <c r="G39" s="485">
        <f>WARDHA!G54</f>
        <v>1026986.8599999999</v>
      </c>
      <c r="H39" s="485">
        <f>WARDHA!H54</f>
        <v>602476.05999999994</v>
      </c>
      <c r="I39" s="485">
        <f>WARDHA!I54</f>
        <v>1629462.9200000002</v>
      </c>
      <c r="J39" s="485">
        <f t="shared" si="0"/>
        <v>9311.2166857142875</v>
      </c>
      <c r="K39" s="485">
        <f t="shared" si="1"/>
        <v>58.664437050343565</v>
      </c>
      <c r="L39" s="496">
        <v>1300774</v>
      </c>
      <c r="M39" s="497">
        <f t="shared" si="2"/>
        <v>7432.994285714286</v>
      </c>
      <c r="N39" s="481"/>
      <c r="O39" s="481"/>
      <c r="P39" s="481"/>
      <c r="Q39" s="481"/>
      <c r="R39" s="481"/>
      <c r="S39" s="481"/>
      <c r="T39" s="481"/>
      <c r="U39" s="481"/>
      <c r="V39" s="481"/>
      <c r="W39" s="481"/>
      <c r="X39" s="481"/>
      <c r="Y39" s="481"/>
      <c r="Z39" s="481"/>
      <c r="AA39" s="481"/>
      <c r="AB39" s="481"/>
      <c r="AC39" s="481"/>
      <c r="AD39" s="481"/>
      <c r="AE39" s="481"/>
      <c r="AF39" s="481"/>
      <c r="AG39" s="481"/>
      <c r="AH39" s="481"/>
    </row>
    <row r="40" spans="1:34" s="18" customFormat="1" ht="15" customHeight="1" x14ac:dyDescent="0.2">
      <c r="A40" s="484">
        <v>35</v>
      </c>
      <c r="B40" s="465" t="s">
        <v>108</v>
      </c>
      <c r="C40" s="485">
        <f>WASHIM!C54</f>
        <v>61</v>
      </c>
      <c r="D40" s="485">
        <f>WASHIM!D54</f>
        <v>63</v>
      </c>
      <c r="E40" s="485">
        <f>WASHIM!E54</f>
        <v>12</v>
      </c>
      <c r="F40" s="485">
        <f>WASHIM!F54</f>
        <v>136</v>
      </c>
      <c r="G40" s="485">
        <f>WASHIM!G54</f>
        <v>481837.65</v>
      </c>
      <c r="H40" s="485">
        <f>WASHIM!H54</f>
        <v>329950.18000000005</v>
      </c>
      <c r="I40" s="485">
        <f>WASHIM!I54</f>
        <v>811787.83000000007</v>
      </c>
      <c r="J40" s="485">
        <f t="shared" si="0"/>
        <v>5969.0281617647061</v>
      </c>
      <c r="K40" s="485">
        <f t="shared" si="1"/>
        <v>68.477459160777499</v>
      </c>
      <c r="L40" s="496">
        <v>1197160</v>
      </c>
      <c r="M40" s="497">
        <f t="shared" si="2"/>
        <v>8802.6470588235297</v>
      </c>
      <c r="N40" s="481"/>
      <c r="O40" s="481"/>
      <c r="P40" s="481"/>
      <c r="Q40" s="481"/>
      <c r="R40" s="481"/>
      <c r="S40" s="481"/>
      <c r="T40" s="481"/>
      <c r="U40" s="481"/>
      <c r="V40" s="481"/>
      <c r="W40" s="481"/>
      <c r="X40" s="481"/>
      <c r="Y40" s="481"/>
      <c r="Z40" s="481"/>
      <c r="AA40" s="481"/>
      <c r="AB40" s="481"/>
      <c r="AC40" s="481"/>
      <c r="AD40" s="481"/>
      <c r="AE40" s="481"/>
      <c r="AF40" s="481"/>
      <c r="AG40" s="481"/>
      <c r="AH40" s="481"/>
    </row>
    <row r="41" spans="1:34" s="18" customFormat="1" ht="15" customHeight="1" x14ac:dyDescent="0.2">
      <c r="A41" s="484">
        <v>36</v>
      </c>
      <c r="B41" s="465" t="s">
        <v>109</v>
      </c>
      <c r="C41" s="485">
        <f>YAVATMAL!C54</f>
        <v>144</v>
      </c>
      <c r="D41" s="485">
        <f>YAVATMAL!D54</f>
        <v>120</v>
      </c>
      <c r="E41" s="485">
        <f>YAVATMAL!E54</f>
        <v>41</v>
      </c>
      <c r="F41" s="485">
        <f>YAVATMAL!F54</f>
        <v>305</v>
      </c>
      <c r="G41" s="485">
        <f>YAVATMAL!G54</f>
        <v>1568964.8199999998</v>
      </c>
      <c r="H41" s="485">
        <f>YAVATMAL!H54</f>
        <v>953819.81999999983</v>
      </c>
      <c r="I41" s="485">
        <f>YAVATMAL!I54</f>
        <v>2522784.6399999997</v>
      </c>
      <c r="J41" s="485">
        <f t="shared" si="0"/>
        <v>8271.4250491803268</v>
      </c>
      <c r="K41" s="485">
        <f t="shared" si="1"/>
        <v>60.792938620510306</v>
      </c>
      <c r="L41" s="496">
        <v>2772348</v>
      </c>
      <c r="M41" s="497">
        <f t="shared" si="2"/>
        <v>9089.6655737704914</v>
      </c>
      <c r="N41" s="481"/>
      <c r="O41" s="481"/>
      <c r="P41" s="481"/>
      <c r="Q41" s="481"/>
      <c r="R41" s="481"/>
      <c r="S41" s="481"/>
      <c r="T41" s="481"/>
      <c r="U41" s="481"/>
      <c r="V41" s="481"/>
      <c r="W41" s="481"/>
      <c r="X41" s="481"/>
      <c r="Y41" s="481"/>
      <c r="Z41" s="481"/>
      <c r="AA41" s="481"/>
      <c r="AB41" s="481"/>
      <c r="AC41" s="481"/>
      <c r="AD41" s="481"/>
      <c r="AE41" s="481"/>
      <c r="AF41" s="481"/>
      <c r="AG41" s="481"/>
      <c r="AH41" s="481"/>
    </row>
    <row r="42" spans="1:34" s="496" customFormat="1" ht="15" customHeight="1" x14ac:dyDescent="0.2">
      <c r="A42" s="484"/>
      <c r="B42" s="465"/>
      <c r="C42" s="485"/>
      <c r="D42" s="485"/>
      <c r="E42" s="485"/>
      <c r="F42" s="485"/>
      <c r="G42" s="485"/>
      <c r="H42" s="485"/>
      <c r="I42" s="485"/>
      <c r="J42" s="485"/>
      <c r="K42" s="485"/>
      <c r="M42" s="497"/>
      <c r="N42" s="481"/>
      <c r="O42" s="481"/>
      <c r="P42" s="481"/>
      <c r="Q42" s="481"/>
      <c r="R42" s="481"/>
      <c r="S42" s="481"/>
      <c r="T42" s="481"/>
      <c r="U42" s="481"/>
      <c r="V42" s="481"/>
      <c r="W42" s="481"/>
      <c r="X42" s="481"/>
      <c r="Y42" s="481"/>
      <c r="Z42" s="481"/>
      <c r="AA42" s="481"/>
      <c r="AB42" s="481"/>
      <c r="AC42" s="481"/>
      <c r="AD42" s="481"/>
      <c r="AE42" s="481"/>
      <c r="AF42" s="481"/>
      <c r="AG42" s="481"/>
      <c r="AH42" s="481"/>
    </row>
    <row r="43" spans="1:34" s="496" customFormat="1" ht="15" customHeight="1" x14ac:dyDescent="0.2">
      <c r="A43" s="484"/>
      <c r="B43" s="465" t="s">
        <v>207</v>
      </c>
      <c r="C43" s="485">
        <f>C22+C23</f>
        <v>6</v>
      </c>
      <c r="D43" s="485">
        <f t="shared" ref="D43:I43" si="3">D22+D23</f>
        <v>0</v>
      </c>
      <c r="E43" s="485">
        <f t="shared" si="3"/>
        <v>2251</v>
      </c>
      <c r="F43" s="485">
        <f t="shared" si="3"/>
        <v>2257</v>
      </c>
      <c r="G43" s="485">
        <f t="shared" si="3"/>
        <v>183520757.74000001</v>
      </c>
      <c r="H43" s="485">
        <f t="shared" si="3"/>
        <v>188647635.66000003</v>
      </c>
      <c r="I43" s="485">
        <f t="shared" si="3"/>
        <v>372168393.40000004</v>
      </c>
      <c r="J43" s="485">
        <f t="shared" si="0"/>
        <v>164895.1676561808</v>
      </c>
      <c r="K43" s="485">
        <f>H43/G43*100</f>
        <v>102.79362290300884</v>
      </c>
      <c r="L43" s="496">
        <f t="shared" ref="L43" si="4">L22+L23</f>
        <v>12442373</v>
      </c>
      <c r="M43" s="497">
        <f t="shared" si="2"/>
        <v>5512.7926451041203</v>
      </c>
      <c r="N43" s="481"/>
      <c r="O43" s="481"/>
      <c r="P43" s="481"/>
      <c r="Q43" s="481"/>
      <c r="R43" s="481"/>
      <c r="S43" s="481"/>
      <c r="T43" s="481"/>
      <c r="U43" s="481"/>
      <c r="V43" s="481"/>
      <c r="W43" s="481"/>
      <c r="X43" s="481"/>
      <c r="Y43" s="481"/>
      <c r="Z43" s="481"/>
      <c r="AA43" s="481"/>
      <c r="AB43" s="481"/>
      <c r="AC43" s="481"/>
      <c r="AD43" s="481"/>
      <c r="AE43" s="481"/>
      <c r="AF43" s="481"/>
      <c r="AG43" s="481"/>
      <c r="AH43" s="481"/>
    </row>
    <row r="44" spans="1:34" s="496" customFormat="1" ht="15" customHeight="1" x14ac:dyDescent="0.2">
      <c r="A44" s="484"/>
      <c r="B44" s="465"/>
      <c r="C44" s="485"/>
      <c r="D44" s="485"/>
      <c r="E44" s="485"/>
      <c r="F44" s="485"/>
      <c r="G44" s="485"/>
      <c r="H44" s="485"/>
      <c r="I44" s="485"/>
      <c r="J44" s="485"/>
      <c r="K44" s="485"/>
      <c r="M44" s="497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481"/>
      <c r="AC44" s="481"/>
      <c r="AD44" s="481"/>
      <c r="AE44" s="481"/>
      <c r="AF44" s="481"/>
      <c r="AG44" s="481"/>
      <c r="AH44" s="481"/>
    </row>
    <row r="45" spans="1:34" s="496" customFormat="1" ht="31.5" customHeight="1" x14ac:dyDescent="0.2">
      <c r="A45" s="484"/>
      <c r="B45" s="502" t="s">
        <v>208</v>
      </c>
      <c r="C45" s="485">
        <f>C47-C43</f>
        <v>5724</v>
      </c>
      <c r="D45" s="485">
        <f t="shared" ref="D45:I45" si="5">D47-D43</f>
        <v>3743</v>
      </c>
      <c r="E45" s="485">
        <f t="shared" si="5"/>
        <v>4825</v>
      </c>
      <c r="F45" s="485">
        <f t="shared" si="5"/>
        <v>14292</v>
      </c>
      <c r="G45" s="485">
        <f t="shared" si="5"/>
        <v>129968098.59999996</v>
      </c>
      <c r="H45" s="485">
        <f t="shared" si="5"/>
        <v>85880149.659999967</v>
      </c>
      <c r="I45" s="485">
        <f t="shared" si="5"/>
        <v>215848248.25999981</v>
      </c>
      <c r="J45" s="485">
        <f t="shared" si="0"/>
        <v>15102.732176042527</v>
      </c>
      <c r="K45" s="485">
        <f>H45/G45*100</f>
        <v>66.077868788641325</v>
      </c>
      <c r="L45" s="496">
        <f>L47-L43</f>
        <v>99931960</v>
      </c>
      <c r="M45" s="497">
        <f t="shared" si="2"/>
        <v>6992.1606493143017</v>
      </c>
      <c r="N45" s="481"/>
      <c r="O45" s="481"/>
      <c r="P45" s="481"/>
      <c r="Q45" s="481"/>
      <c r="R45" s="481"/>
      <c r="S45" s="481"/>
      <c r="T45" s="481"/>
      <c r="U45" s="481"/>
      <c r="V45" s="481"/>
      <c r="W45" s="481"/>
      <c r="X45" s="481"/>
      <c r="Y45" s="481"/>
      <c r="Z45" s="481"/>
      <c r="AA45" s="481"/>
      <c r="AB45" s="481"/>
      <c r="AC45" s="481"/>
      <c r="AD45" s="481"/>
      <c r="AE45" s="481"/>
      <c r="AF45" s="481"/>
      <c r="AG45" s="481"/>
      <c r="AH45" s="481"/>
    </row>
    <row r="46" spans="1:34" s="496" customFormat="1" ht="15" customHeight="1" x14ac:dyDescent="0.2">
      <c r="A46" s="484"/>
      <c r="B46" s="465"/>
      <c r="C46" s="485"/>
      <c r="D46" s="485"/>
      <c r="E46" s="485"/>
      <c r="F46" s="485"/>
      <c r="G46" s="485"/>
      <c r="H46" s="485"/>
      <c r="I46" s="485"/>
      <c r="J46" s="485"/>
      <c r="K46" s="485"/>
      <c r="M46" s="497"/>
      <c r="N46" s="481"/>
      <c r="O46" s="481"/>
      <c r="P46" s="481"/>
      <c r="Q46" s="481"/>
      <c r="R46" s="481"/>
      <c r="S46" s="481"/>
      <c r="T46" s="481"/>
      <c r="U46" s="481"/>
      <c r="V46" s="481"/>
      <c r="W46" s="481"/>
      <c r="X46" s="481"/>
      <c r="Y46" s="481"/>
      <c r="Z46" s="481"/>
      <c r="AA46" s="481"/>
      <c r="AB46" s="481"/>
      <c r="AC46" s="481"/>
      <c r="AD46" s="481"/>
      <c r="AE46" s="481"/>
      <c r="AF46" s="481"/>
      <c r="AG46" s="481"/>
      <c r="AH46" s="481"/>
    </row>
    <row r="47" spans="1:34" s="17" customFormat="1" ht="15" customHeight="1" x14ac:dyDescent="0.2">
      <c r="A47" s="535" t="s">
        <v>63</v>
      </c>
      <c r="B47" s="536"/>
      <c r="C47" s="477">
        <f t="shared" ref="C47:I47" si="6">SUM(C4:C41)</f>
        <v>5730</v>
      </c>
      <c r="D47" s="477">
        <f t="shared" si="6"/>
        <v>3743</v>
      </c>
      <c r="E47" s="477">
        <f t="shared" si="6"/>
        <v>7076</v>
      </c>
      <c r="F47" s="477">
        <f t="shared" si="6"/>
        <v>16549</v>
      </c>
      <c r="G47" s="477">
        <f t="shared" si="6"/>
        <v>313488856.33999997</v>
      </c>
      <c r="H47" s="477">
        <f t="shared" si="6"/>
        <v>274527785.31999999</v>
      </c>
      <c r="I47" s="477">
        <f t="shared" si="6"/>
        <v>588016641.65999985</v>
      </c>
      <c r="J47" s="477">
        <f t="shared" si="0"/>
        <v>35531.85338449452</v>
      </c>
      <c r="K47" s="477">
        <f t="shared" si="1"/>
        <v>87.571784377003809</v>
      </c>
      <c r="L47" s="499">
        <f t="shared" ref="L47" si="7">SUM(L4:L41)</f>
        <v>112374333</v>
      </c>
      <c r="M47" s="500">
        <f t="shared" si="2"/>
        <v>6790.4002054504808</v>
      </c>
      <c r="N47" s="482"/>
      <c r="O47" s="482"/>
      <c r="P47" s="482"/>
      <c r="Q47" s="482"/>
      <c r="R47" s="482"/>
      <c r="S47" s="482"/>
      <c r="T47" s="482"/>
      <c r="U47" s="482"/>
      <c r="V47" s="482"/>
      <c r="W47" s="482"/>
      <c r="X47" s="482"/>
      <c r="Y47" s="482"/>
      <c r="Z47" s="482"/>
      <c r="AA47" s="482"/>
      <c r="AB47" s="482"/>
      <c r="AC47" s="482"/>
      <c r="AD47" s="482"/>
      <c r="AE47" s="482"/>
      <c r="AF47" s="482"/>
      <c r="AG47" s="482"/>
      <c r="AH47" s="482"/>
    </row>
    <row r="48" spans="1:34" x14ac:dyDescent="0.2">
      <c r="A48" s="486"/>
      <c r="B48" s="487"/>
      <c r="C48" s="487"/>
      <c r="D48" s="487"/>
      <c r="E48" s="487"/>
      <c r="F48" s="487"/>
      <c r="G48" s="487"/>
      <c r="H48" s="487"/>
      <c r="I48" s="487"/>
      <c r="J48" s="487"/>
      <c r="K48" s="487"/>
      <c r="L48" s="490"/>
      <c r="M48" s="490"/>
    </row>
    <row r="49" spans="1:13" x14ac:dyDescent="0.2">
      <c r="A49" s="486"/>
      <c r="B49" s="487"/>
      <c r="C49" s="487"/>
      <c r="D49" s="487"/>
      <c r="E49" s="487"/>
      <c r="F49" s="487"/>
      <c r="G49" s="487"/>
      <c r="H49" s="487"/>
      <c r="I49" s="487"/>
      <c r="J49" s="487"/>
      <c r="K49" s="487"/>
      <c r="L49" s="490"/>
      <c r="M49" s="490"/>
    </row>
    <row r="50" spans="1:13" x14ac:dyDescent="0.2">
      <c r="A50" s="533" t="s">
        <v>209</v>
      </c>
      <c r="B50" s="534"/>
      <c r="C50" s="534"/>
      <c r="D50" s="534"/>
      <c r="E50" s="534"/>
      <c r="F50" s="534"/>
      <c r="G50" s="534"/>
      <c r="H50" s="534"/>
      <c r="I50" s="534"/>
      <c r="J50" s="534"/>
      <c r="K50" s="534"/>
      <c r="L50" s="534"/>
      <c r="M50" s="534"/>
    </row>
    <row r="51" spans="1:13" x14ac:dyDescent="0.2">
      <c r="A51" s="503">
        <v>1</v>
      </c>
      <c r="B51" s="504" t="s">
        <v>210</v>
      </c>
      <c r="C51" s="505">
        <f>C9+C10+C17+C19+C21+C25+C28+C30</f>
        <v>904</v>
      </c>
      <c r="D51" s="505">
        <f t="shared" ref="D51:I51" si="8">D9+D10+D17+D19+D21+D25+D28+D30</f>
        <v>496</v>
      </c>
      <c r="E51" s="505">
        <f t="shared" si="8"/>
        <v>547</v>
      </c>
      <c r="F51" s="505">
        <f t="shared" si="8"/>
        <v>1947</v>
      </c>
      <c r="G51" s="505">
        <f t="shared" si="8"/>
        <v>10865471.189999999</v>
      </c>
      <c r="H51" s="505">
        <f t="shared" si="8"/>
        <v>8410340.8499999978</v>
      </c>
      <c r="I51" s="505">
        <f t="shared" si="8"/>
        <v>19275812.039999999</v>
      </c>
      <c r="J51" s="505">
        <f>I51/F51</f>
        <v>9900.2629892141758</v>
      </c>
      <c r="K51" s="505">
        <f>H51/G51*100</f>
        <v>77.404290186148828</v>
      </c>
      <c r="L51" s="505">
        <f t="shared" ref="L51" si="9">L9+L10+L17+L19+L21+L25+L28+L30</f>
        <v>18731872</v>
      </c>
      <c r="M51" s="505">
        <f>L51/F51</f>
        <v>9620.8895737031326</v>
      </c>
    </row>
    <row r="52" spans="1:13" x14ac:dyDescent="0.2">
      <c r="A52" s="503">
        <v>2</v>
      </c>
      <c r="B52" s="504" t="s">
        <v>211</v>
      </c>
      <c r="C52" s="505">
        <f>C7+C8+C12+C40+C41</f>
        <v>534</v>
      </c>
      <c r="D52" s="505">
        <f t="shared" ref="D52:I52" si="10">D7+D8+D12+D40+D41</f>
        <v>488</v>
      </c>
      <c r="E52" s="505">
        <f t="shared" si="10"/>
        <v>292</v>
      </c>
      <c r="F52" s="505">
        <f t="shared" si="10"/>
        <v>1314</v>
      </c>
      <c r="G52" s="505">
        <f t="shared" si="10"/>
        <v>6735586.8800000008</v>
      </c>
      <c r="H52" s="505">
        <f t="shared" si="10"/>
        <v>4058612.0100000002</v>
      </c>
      <c r="I52" s="505">
        <f t="shared" si="10"/>
        <v>10794198.890000001</v>
      </c>
      <c r="J52" s="505">
        <f t="shared" ref="J52:J57" si="11">I52/F52</f>
        <v>8214.7632343987825</v>
      </c>
      <c r="K52" s="505">
        <f t="shared" ref="K52:K57" si="12">H52/G52*100</f>
        <v>60.256249118413862</v>
      </c>
      <c r="L52" s="505">
        <f t="shared" ref="L52" si="13">L7+L8+L12+L40+L41</f>
        <v>11258117</v>
      </c>
      <c r="M52" s="505">
        <f t="shared" ref="M52:M57" si="14">L52/F52</f>
        <v>8567.8211567732124</v>
      </c>
    </row>
    <row r="53" spans="1:13" x14ac:dyDescent="0.2">
      <c r="A53" s="503">
        <v>3</v>
      </c>
      <c r="B53" s="504" t="s">
        <v>212</v>
      </c>
      <c r="C53" s="505">
        <f>C22+C23+C29+C32+C33+C36+C38</f>
        <v>775</v>
      </c>
      <c r="D53" s="505">
        <f t="shared" ref="D53:I53" si="15">D22+D23+D29+D32+D33+D36+D38</f>
        <v>471</v>
      </c>
      <c r="E53" s="505">
        <f t="shared" si="15"/>
        <v>3462</v>
      </c>
      <c r="F53" s="505">
        <f t="shared" si="15"/>
        <v>4708</v>
      </c>
      <c r="G53" s="505">
        <f t="shared" si="15"/>
        <v>216527369.04999998</v>
      </c>
      <c r="H53" s="505">
        <f t="shared" si="15"/>
        <v>208504248.49000001</v>
      </c>
      <c r="I53" s="505">
        <f t="shared" si="15"/>
        <v>425031617.54000002</v>
      </c>
      <c r="J53" s="505">
        <f t="shared" si="11"/>
        <v>90278.593360237894</v>
      </c>
      <c r="K53" s="505">
        <f t="shared" si="12"/>
        <v>96.294639058701492</v>
      </c>
      <c r="L53" s="505">
        <f t="shared" ref="L53" si="16">L22+L23+L29+L32+L33+L36+L38</f>
        <v>28601441</v>
      </c>
      <c r="M53" s="505">
        <f t="shared" si="14"/>
        <v>6075.0724299065423</v>
      </c>
    </row>
    <row r="54" spans="1:13" x14ac:dyDescent="0.2">
      <c r="A54" s="503">
        <v>4</v>
      </c>
      <c r="B54" s="504" t="s">
        <v>213</v>
      </c>
      <c r="C54" s="505">
        <f>C6+C14+C18+C26+C27</f>
        <v>1188</v>
      </c>
      <c r="D54" s="505">
        <f t="shared" ref="D54:I54" si="17">D6+D14+D18+D26+D27</f>
        <v>693</v>
      </c>
      <c r="E54" s="505">
        <f t="shared" si="17"/>
        <v>594</v>
      </c>
      <c r="F54" s="505">
        <f t="shared" si="17"/>
        <v>2475</v>
      </c>
      <c r="G54" s="505">
        <f t="shared" si="17"/>
        <v>14432130.399999999</v>
      </c>
      <c r="H54" s="505">
        <f t="shared" si="17"/>
        <v>9415951.2600000016</v>
      </c>
      <c r="I54" s="505">
        <f t="shared" si="17"/>
        <v>23848081.660000004</v>
      </c>
      <c r="J54" s="505">
        <f t="shared" si="11"/>
        <v>9635.5885494949507</v>
      </c>
      <c r="K54" s="505">
        <f t="shared" si="12"/>
        <v>65.242975215911315</v>
      </c>
      <c r="L54" s="505">
        <f t="shared" ref="L54" si="18">L6+L14+L18+L26+L27</f>
        <v>18579420</v>
      </c>
      <c r="M54" s="505">
        <f t="shared" si="14"/>
        <v>7506.8363636363638</v>
      </c>
    </row>
    <row r="55" spans="1:13" x14ac:dyDescent="0.2">
      <c r="A55" s="503">
        <v>5</v>
      </c>
      <c r="B55" s="504" t="s">
        <v>214</v>
      </c>
      <c r="C55" s="505">
        <f>C11+C13+C15+C16+C24+C39</f>
        <v>649</v>
      </c>
      <c r="D55" s="505">
        <f t="shared" ref="D55:I55" si="19">D11+D13+D15+D16+D24+D39</f>
        <v>451</v>
      </c>
      <c r="E55" s="505">
        <f t="shared" si="19"/>
        <v>626</v>
      </c>
      <c r="F55" s="505">
        <f t="shared" si="19"/>
        <v>1726</v>
      </c>
      <c r="G55" s="505">
        <f t="shared" si="19"/>
        <v>15471411.120000005</v>
      </c>
      <c r="H55" s="505">
        <f t="shared" si="19"/>
        <v>7772599.3600000003</v>
      </c>
      <c r="I55" s="505">
        <f t="shared" si="19"/>
        <v>23244010.480000004</v>
      </c>
      <c r="J55" s="505">
        <f t="shared" si="11"/>
        <v>13466.981738122829</v>
      </c>
      <c r="K55" s="505">
        <f t="shared" si="12"/>
        <v>50.238464350238267</v>
      </c>
      <c r="L55" s="505">
        <f t="shared" ref="L55" si="20">L11+L13+L15+L16+L24+L39</f>
        <v>11754434</v>
      </c>
      <c r="M55" s="505">
        <f t="shared" si="14"/>
        <v>6810.2166859791423</v>
      </c>
    </row>
    <row r="56" spans="1:13" x14ac:dyDescent="0.2">
      <c r="A56" s="503">
        <v>6</v>
      </c>
      <c r="B56" s="506" t="s">
        <v>215</v>
      </c>
      <c r="C56" s="507">
        <f>C20+C31+C34+C35+C37</f>
        <v>1680</v>
      </c>
      <c r="D56" s="507">
        <f t="shared" ref="D56:I56" si="21">D20+D31+D34+D35+D37</f>
        <v>1144</v>
      </c>
      <c r="E56" s="507">
        <f t="shared" si="21"/>
        <v>1555</v>
      </c>
      <c r="F56" s="507">
        <f t="shared" si="21"/>
        <v>4379</v>
      </c>
      <c r="G56" s="507">
        <f t="shared" si="21"/>
        <v>49456887.699999996</v>
      </c>
      <c r="H56" s="507">
        <f t="shared" si="21"/>
        <v>36366033.350000001</v>
      </c>
      <c r="I56" s="507">
        <f t="shared" si="21"/>
        <v>85822921.049999967</v>
      </c>
      <c r="J56" s="505">
        <f t="shared" si="11"/>
        <v>19598.748812514266</v>
      </c>
      <c r="K56" s="505">
        <f t="shared" si="12"/>
        <v>73.530776078333787</v>
      </c>
      <c r="L56" s="507">
        <f t="shared" ref="L56" si="22">L20+L31+L34+L35+L37</f>
        <v>23449049</v>
      </c>
      <c r="M56" s="505">
        <f t="shared" si="14"/>
        <v>5354.8867321306234</v>
      </c>
    </row>
    <row r="57" spans="1:13" x14ac:dyDescent="0.2">
      <c r="A57" s="508"/>
      <c r="B57" s="509" t="s">
        <v>201</v>
      </c>
      <c r="C57" s="510">
        <f t="shared" ref="C57:H57" si="23">SUM(C51:C56)</f>
        <v>5730</v>
      </c>
      <c r="D57" s="510">
        <f t="shared" si="23"/>
        <v>3743</v>
      </c>
      <c r="E57" s="510">
        <f t="shared" si="23"/>
        <v>7076</v>
      </c>
      <c r="F57" s="510">
        <f t="shared" si="23"/>
        <v>16549</v>
      </c>
      <c r="G57" s="510">
        <f t="shared" si="23"/>
        <v>313488856.33999997</v>
      </c>
      <c r="H57" s="510">
        <f t="shared" si="23"/>
        <v>274527785.31999999</v>
      </c>
      <c r="I57" s="510">
        <f>SUM(I51:I56)</f>
        <v>588016641.66000009</v>
      </c>
      <c r="J57" s="511">
        <f t="shared" si="11"/>
        <v>35531.853384494534</v>
      </c>
      <c r="K57" s="511">
        <f t="shared" si="12"/>
        <v>87.571784377003809</v>
      </c>
      <c r="L57" s="512">
        <f t="shared" ref="L57" si="24">SUM(L51:L56)</f>
        <v>112374333</v>
      </c>
      <c r="M57" s="511">
        <f t="shared" si="14"/>
        <v>6790.4002054504808</v>
      </c>
    </row>
    <row r="58" spans="1:13" x14ac:dyDescent="0.2">
      <c r="A58" s="488"/>
      <c r="B58" s="489"/>
      <c r="C58" s="489"/>
      <c r="D58" s="489"/>
      <c r="E58" s="489"/>
      <c r="F58" s="489"/>
      <c r="G58" s="489"/>
      <c r="H58" s="489"/>
      <c r="I58" s="489"/>
      <c r="J58" s="489"/>
      <c r="K58" s="489"/>
    </row>
    <row r="59" spans="1:13" x14ac:dyDescent="0.2">
      <c r="A59" s="488"/>
      <c r="B59" s="489"/>
      <c r="C59" s="489"/>
      <c r="D59" s="489"/>
      <c r="E59" s="489"/>
      <c r="F59" s="489"/>
      <c r="G59" s="489"/>
      <c r="H59" s="489"/>
      <c r="I59" s="489"/>
      <c r="J59" s="489"/>
      <c r="K59" s="489"/>
    </row>
    <row r="60" spans="1:13" x14ac:dyDescent="0.2">
      <c r="A60" s="488"/>
      <c r="B60" s="489"/>
      <c r="C60" s="489"/>
      <c r="D60" s="489"/>
      <c r="E60" s="489"/>
      <c r="F60" s="489"/>
      <c r="G60" s="489"/>
      <c r="H60" s="489"/>
      <c r="I60" s="489"/>
      <c r="J60" s="489"/>
      <c r="K60" s="489"/>
    </row>
    <row r="61" spans="1:13" x14ac:dyDescent="0.2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</row>
    <row r="62" spans="1:13" x14ac:dyDescent="0.2">
      <c r="A62" s="488"/>
      <c r="B62" s="489"/>
      <c r="C62" s="489"/>
      <c r="D62" s="489"/>
      <c r="E62" s="489"/>
      <c r="F62" s="489"/>
      <c r="G62" s="489"/>
      <c r="H62" s="489"/>
      <c r="I62" s="489"/>
      <c r="J62" s="489"/>
      <c r="K62" s="489"/>
    </row>
    <row r="63" spans="1:13" x14ac:dyDescent="0.2">
      <c r="A63" s="488"/>
      <c r="B63" s="489"/>
      <c r="C63" s="489"/>
      <c r="D63" s="489"/>
      <c r="E63" s="489"/>
      <c r="F63" s="489"/>
      <c r="G63" s="489"/>
      <c r="H63" s="489"/>
      <c r="I63" s="489"/>
      <c r="J63" s="489"/>
      <c r="K63" s="489"/>
    </row>
    <row r="64" spans="1:13" x14ac:dyDescent="0.2">
      <c r="A64" s="488"/>
      <c r="B64" s="489"/>
      <c r="C64" s="489"/>
      <c r="D64" s="489"/>
      <c r="E64" s="489"/>
      <c r="F64" s="489"/>
      <c r="G64" s="489"/>
      <c r="H64" s="489"/>
      <c r="I64" s="489"/>
      <c r="J64" s="489"/>
      <c r="K64" s="489"/>
    </row>
    <row r="65" spans="1:11" x14ac:dyDescent="0.2">
      <c r="A65" s="488"/>
      <c r="B65" s="489"/>
      <c r="C65" s="489"/>
      <c r="D65" s="489"/>
      <c r="E65" s="489"/>
      <c r="F65" s="489"/>
      <c r="G65" s="489"/>
      <c r="H65" s="489"/>
      <c r="I65" s="489"/>
      <c r="J65" s="489"/>
      <c r="K65" s="489"/>
    </row>
    <row r="66" spans="1:11" x14ac:dyDescent="0.2">
      <c r="A66" s="488"/>
      <c r="B66" s="489"/>
      <c r="C66" s="489"/>
      <c r="D66" s="489"/>
      <c r="E66" s="489"/>
      <c r="F66" s="489"/>
      <c r="G66" s="489"/>
      <c r="H66" s="489"/>
      <c r="I66" s="489"/>
      <c r="J66" s="489"/>
      <c r="K66" s="489"/>
    </row>
    <row r="67" spans="1:11" x14ac:dyDescent="0.2">
      <c r="A67" s="488"/>
      <c r="B67" s="489"/>
      <c r="C67" s="489"/>
      <c r="D67" s="489"/>
      <c r="E67" s="489"/>
      <c r="F67" s="489"/>
      <c r="G67" s="489"/>
      <c r="H67" s="489"/>
      <c r="I67" s="489"/>
      <c r="J67" s="489"/>
      <c r="K67" s="489"/>
    </row>
    <row r="68" spans="1:11" x14ac:dyDescent="0.2">
      <c r="A68" s="488"/>
      <c r="B68" s="489"/>
      <c r="C68" s="489"/>
      <c r="D68" s="489"/>
      <c r="E68" s="489"/>
      <c r="F68" s="489"/>
      <c r="G68" s="489"/>
      <c r="H68" s="489"/>
      <c r="I68" s="489"/>
      <c r="J68" s="489"/>
      <c r="K68" s="489"/>
    </row>
    <row r="69" spans="1:11" x14ac:dyDescent="0.2">
      <c r="A69" s="488"/>
      <c r="B69" s="489"/>
      <c r="C69" s="489"/>
      <c r="D69" s="489"/>
      <c r="E69" s="489"/>
      <c r="F69" s="489"/>
      <c r="G69" s="489"/>
      <c r="H69" s="489"/>
      <c r="I69" s="489"/>
      <c r="J69" s="489"/>
      <c r="K69" s="489"/>
    </row>
    <row r="70" spans="1:11" x14ac:dyDescent="0.2">
      <c r="A70" s="488"/>
      <c r="B70" s="489"/>
      <c r="C70" s="489"/>
      <c r="D70" s="489"/>
      <c r="E70" s="489"/>
      <c r="F70" s="489"/>
      <c r="G70" s="489"/>
      <c r="H70" s="489"/>
      <c r="I70" s="489"/>
      <c r="J70" s="489"/>
      <c r="K70" s="489"/>
    </row>
    <row r="71" spans="1:11" x14ac:dyDescent="0.2">
      <c r="A71" s="488"/>
      <c r="B71" s="489"/>
      <c r="C71" s="489"/>
      <c r="D71" s="489"/>
      <c r="E71" s="489"/>
      <c r="F71" s="489"/>
      <c r="G71" s="489"/>
      <c r="H71" s="489"/>
      <c r="I71" s="489"/>
      <c r="J71" s="489"/>
      <c r="K71" s="489"/>
    </row>
    <row r="72" spans="1:11" x14ac:dyDescent="0.2">
      <c r="A72" s="488"/>
      <c r="B72" s="489"/>
      <c r="C72" s="489"/>
      <c r="D72" s="489"/>
      <c r="E72" s="489"/>
      <c r="F72" s="489"/>
      <c r="G72" s="489"/>
      <c r="H72" s="489"/>
      <c r="I72" s="489"/>
      <c r="J72" s="489"/>
      <c r="K72" s="489"/>
    </row>
    <row r="73" spans="1:11" x14ac:dyDescent="0.2">
      <c r="A73" s="488"/>
      <c r="B73" s="489"/>
      <c r="C73" s="489"/>
      <c r="D73" s="489"/>
      <c r="E73" s="489"/>
      <c r="F73" s="489"/>
      <c r="G73" s="489"/>
      <c r="H73" s="489"/>
      <c r="I73" s="489"/>
      <c r="J73" s="489"/>
      <c r="K73" s="489"/>
    </row>
  </sheetData>
  <mergeCells count="6">
    <mergeCell ref="A50:M50"/>
    <mergeCell ref="A47:B47"/>
    <mergeCell ref="A1:M1"/>
    <mergeCell ref="A2:M2"/>
    <mergeCell ref="A3:M3"/>
    <mergeCell ref="A4:M4"/>
  </mergeCells>
  <printOptions horizontalCentered="1" verticalCentered="1"/>
  <pageMargins left="0.29527559055118113" right="0.29527559055118113" top="0.29527559055118113" bottom="0.29527559055118113" header="0.19685039370078741" footer="0.19685039370078741"/>
  <pageSetup paperSize="9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N12" sqref="N12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144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3" t="s">
        <v>2</v>
      </c>
    </row>
    <row r="10" spans="1:11" ht="30" customHeight="1" x14ac:dyDescent="0.2">
      <c r="A10" s="189" t="s">
        <v>64</v>
      </c>
      <c r="B10" s="189" t="s">
        <v>117</v>
      </c>
      <c r="C10" s="189" t="s">
        <v>118</v>
      </c>
      <c r="D10" s="189" t="s">
        <v>67</v>
      </c>
      <c r="E10" s="189" t="s">
        <v>119</v>
      </c>
      <c r="F10" s="189" t="s">
        <v>69</v>
      </c>
      <c r="G10" s="189" t="s">
        <v>70</v>
      </c>
      <c r="H10" s="189" t="s">
        <v>71</v>
      </c>
      <c r="I10" s="189" t="s">
        <v>72</v>
      </c>
      <c r="J10" s="189" t="s">
        <v>73</v>
      </c>
      <c r="K10" s="189" t="s">
        <v>74</v>
      </c>
    </row>
    <row r="11" spans="1:11" s="188" customFormat="1" ht="14.25" x14ac:dyDescent="0.2">
      <c r="A11" s="191">
        <v>1</v>
      </c>
      <c r="B11" s="192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188" customFormat="1" ht="14.25" x14ac:dyDescent="0.2">
      <c r="A12" s="191">
        <v>2</v>
      </c>
      <c r="B12" s="192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188" customFormat="1" ht="14.25" x14ac:dyDescent="0.2">
      <c r="A13" s="191">
        <v>3</v>
      </c>
      <c r="B13" s="192" t="s">
        <v>77</v>
      </c>
      <c r="C13" s="475">
        <v>0</v>
      </c>
      <c r="D13" s="475">
        <v>0</v>
      </c>
      <c r="E13" s="475">
        <v>1</v>
      </c>
      <c r="F13" s="475">
        <f t="shared" si="0"/>
        <v>1</v>
      </c>
      <c r="G13" s="475">
        <v>2249.84</v>
      </c>
      <c r="H13" s="475">
        <v>5815.51</v>
      </c>
      <c r="I13" s="475">
        <f t="shared" si="1"/>
        <v>8065.35</v>
      </c>
      <c r="J13" s="475">
        <f t="shared" si="2"/>
        <v>8065.35</v>
      </c>
      <c r="K13" s="475">
        <f t="shared" si="3"/>
        <v>258.48549230167481</v>
      </c>
    </row>
    <row r="14" spans="1:11" s="188" customFormat="1" ht="14.25" x14ac:dyDescent="0.2">
      <c r="A14" s="191">
        <v>4</v>
      </c>
      <c r="B14" s="192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2023.69</v>
      </c>
      <c r="H14" s="475">
        <v>6753.88</v>
      </c>
      <c r="I14" s="475">
        <f t="shared" si="1"/>
        <v>8777.57</v>
      </c>
      <c r="J14" s="475">
        <f t="shared" si="2"/>
        <v>8777.57</v>
      </c>
      <c r="K14" s="475">
        <f t="shared" si="3"/>
        <v>333.74083975312425</v>
      </c>
    </row>
    <row r="15" spans="1:11" s="188" customFormat="1" ht="14.25" x14ac:dyDescent="0.2">
      <c r="A15" s="191">
        <v>5</v>
      </c>
      <c r="B15" s="192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188" customFormat="1" ht="14.25" x14ac:dyDescent="0.2">
      <c r="A16" s="191">
        <v>6</v>
      </c>
      <c r="B16" s="192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188" customFormat="1" ht="14.25" x14ac:dyDescent="0.2">
      <c r="A17" s="191">
        <v>7</v>
      </c>
      <c r="B17" s="192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188" customFormat="1" ht="14.25" x14ac:dyDescent="0.2">
      <c r="A18" s="191">
        <v>8</v>
      </c>
      <c r="B18" s="192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188" customFormat="1" ht="14.25" x14ac:dyDescent="0.2">
      <c r="A19" s="191">
        <v>9</v>
      </c>
      <c r="B19" s="192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188" customFormat="1" ht="14.25" x14ac:dyDescent="0.2">
      <c r="A20" s="191">
        <v>10</v>
      </c>
      <c r="B20" s="192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188" customFormat="1" ht="14.25" x14ac:dyDescent="0.2">
      <c r="A21" s="191">
        <v>11</v>
      </c>
      <c r="B21" s="192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188" customFormat="1" ht="14.25" x14ac:dyDescent="0.2">
      <c r="A22" s="191">
        <v>12</v>
      </c>
      <c r="B22" s="192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188" customFormat="1" ht="14.25" x14ac:dyDescent="0.2">
      <c r="A23" s="191">
        <v>13</v>
      </c>
      <c r="B23" s="192" t="s">
        <v>87</v>
      </c>
      <c r="C23" s="475">
        <v>0</v>
      </c>
      <c r="D23" s="475">
        <v>0</v>
      </c>
      <c r="E23" s="475">
        <v>0</v>
      </c>
      <c r="F23" s="475">
        <f t="shared" si="0"/>
        <v>0</v>
      </c>
      <c r="G23" s="475">
        <v>0</v>
      </c>
      <c r="H23" s="475">
        <v>0</v>
      </c>
      <c r="I23" s="475">
        <f t="shared" si="1"/>
        <v>0</v>
      </c>
      <c r="J23" s="475" t="e">
        <f t="shared" si="2"/>
        <v>#DIV/0!</v>
      </c>
      <c r="K23" s="475" t="e">
        <f t="shared" si="3"/>
        <v>#DIV/0!</v>
      </c>
    </row>
    <row r="24" spans="1:11" s="188" customFormat="1" ht="14.25" x14ac:dyDescent="0.2">
      <c r="A24" s="191">
        <v>14</v>
      </c>
      <c r="B24" s="192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188" customFormat="1" ht="14.25" x14ac:dyDescent="0.2">
      <c r="A25" s="191">
        <v>15</v>
      </c>
      <c r="B25" s="192" t="s">
        <v>89</v>
      </c>
      <c r="C25" s="475">
        <v>0</v>
      </c>
      <c r="D25" s="475">
        <v>0</v>
      </c>
      <c r="E25" s="475">
        <v>2</v>
      </c>
      <c r="F25" s="475">
        <f t="shared" si="0"/>
        <v>2</v>
      </c>
      <c r="G25" s="475">
        <v>3709.31</v>
      </c>
      <c r="H25" s="475">
        <v>5971.56</v>
      </c>
      <c r="I25" s="475">
        <f t="shared" si="1"/>
        <v>9680.8700000000008</v>
      </c>
      <c r="J25" s="475">
        <f t="shared" si="2"/>
        <v>4840.4350000000004</v>
      </c>
      <c r="K25" s="475">
        <f t="shared" si="3"/>
        <v>160.98843181076805</v>
      </c>
    </row>
    <row r="26" spans="1:11" s="188" customFormat="1" ht="14.25" x14ac:dyDescent="0.2">
      <c r="A26" s="191">
        <v>16</v>
      </c>
      <c r="B26" s="192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188" customFormat="1" ht="14.25" x14ac:dyDescent="0.2">
      <c r="A27" s="191">
        <v>17</v>
      </c>
      <c r="B27" s="192" t="s">
        <v>91</v>
      </c>
      <c r="C27" s="475">
        <v>0</v>
      </c>
      <c r="D27" s="475">
        <v>0</v>
      </c>
      <c r="E27" s="475">
        <v>4</v>
      </c>
      <c r="F27" s="475">
        <f t="shared" si="0"/>
        <v>4</v>
      </c>
      <c r="G27" s="475">
        <v>178530.06</v>
      </c>
      <c r="H27" s="475">
        <v>207863.37</v>
      </c>
      <c r="I27" s="475">
        <f t="shared" si="1"/>
        <v>386393.43</v>
      </c>
      <c r="J27" s="475">
        <f t="shared" si="2"/>
        <v>96598.357499999998</v>
      </c>
      <c r="K27" s="475">
        <f t="shared" si="3"/>
        <v>116.43045994607294</v>
      </c>
    </row>
    <row r="28" spans="1:11" s="188" customFormat="1" ht="14.25" x14ac:dyDescent="0.2">
      <c r="A28" s="191">
        <v>18</v>
      </c>
      <c r="B28" s="192" t="s">
        <v>92</v>
      </c>
      <c r="C28" s="475">
        <v>0</v>
      </c>
      <c r="D28" s="475">
        <v>0</v>
      </c>
      <c r="E28" s="475">
        <v>6</v>
      </c>
      <c r="F28" s="475">
        <f t="shared" si="0"/>
        <v>6</v>
      </c>
      <c r="G28" s="475">
        <v>59182.62</v>
      </c>
      <c r="H28" s="475">
        <v>65386.85</v>
      </c>
      <c r="I28" s="475">
        <f t="shared" si="1"/>
        <v>124569.47</v>
      </c>
      <c r="J28" s="475">
        <f t="shared" si="2"/>
        <v>20761.578333333335</v>
      </c>
      <c r="K28" s="475">
        <f t="shared" si="3"/>
        <v>110.48319591123203</v>
      </c>
    </row>
    <row r="29" spans="1:11" s="188" customFormat="1" ht="14.25" x14ac:dyDescent="0.2">
      <c r="A29" s="191">
        <v>19</v>
      </c>
      <c r="B29" s="192" t="s">
        <v>93</v>
      </c>
      <c r="C29" s="475">
        <v>0</v>
      </c>
      <c r="D29" s="475">
        <v>0</v>
      </c>
      <c r="E29" s="475">
        <v>1</v>
      </c>
      <c r="F29" s="475">
        <f t="shared" si="0"/>
        <v>1</v>
      </c>
      <c r="G29" s="475">
        <v>5801.23</v>
      </c>
      <c r="H29" s="475">
        <v>4223.1099999999997</v>
      </c>
      <c r="I29" s="475">
        <f t="shared" si="1"/>
        <v>10024.34</v>
      </c>
      <c r="J29" s="475">
        <f t="shared" si="2"/>
        <v>10024.34</v>
      </c>
      <c r="K29" s="475">
        <f t="shared" si="3"/>
        <v>72.796803436512604</v>
      </c>
    </row>
    <row r="30" spans="1:11" s="188" customFormat="1" ht="14.25" x14ac:dyDescent="0.2">
      <c r="A30" s="191">
        <v>20</v>
      </c>
      <c r="B30" s="192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2212.37</v>
      </c>
      <c r="H30" s="475">
        <v>2524.39</v>
      </c>
      <c r="I30" s="475">
        <f t="shared" si="1"/>
        <v>4736.76</v>
      </c>
      <c r="J30" s="475">
        <f t="shared" si="2"/>
        <v>4736.76</v>
      </c>
      <c r="K30" s="475">
        <f t="shared" si="3"/>
        <v>114.10342754602529</v>
      </c>
    </row>
    <row r="31" spans="1:11" s="188" customFormat="1" ht="14.25" x14ac:dyDescent="0.2">
      <c r="A31" s="191">
        <v>21</v>
      </c>
      <c r="B31" s="192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188" customFormat="1" ht="14.25" x14ac:dyDescent="0.2">
      <c r="A32" s="191">
        <v>22</v>
      </c>
      <c r="B32" s="192" t="s">
        <v>96</v>
      </c>
      <c r="C32" s="475">
        <v>0</v>
      </c>
      <c r="D32" s="475">
        <v>0</v>
      </c>
      <c r="E32" s="475">
        <v>1</v>
      </c>
      <c r="F32" s="475">
        <f t="shared" si="0"/>
        <v>1</v>
      </c>
      <c r="G32" s="475">
        <v>3479.95</v>
      </c>
      <c r="H32" s="475">
        <v>2719.9</v>
      </c>
      <c r="I32" s="475">
        <f t="shared" si="1"/>
        <v>6199.85</v>
      </c>
      <c r="J32" s="475">
        <f t="shared" si="2"/>
        <v>6199.85</v>
      </c>
      <c r="K32" s="475">
        <f t="shared" si="3"/>
        <v>78.159168953576923</v>
      </c>
    </row>
    <row r="33" spans="1:11" s="188" customFormat="1" ht="14.25" x14ac:dyDescent="0.2">
      <c r="A33" s="191">
        <v>23</v>
      </c>
      <c r="B33" s="192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188" customFormat="1" ht="14.25" x14ac:dyDescent="0.2">
      <c r="A34" s="462">
        <v>24</v>
      </c>
      <c r="B34" s="192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0</v>
      </c>
      <c r="H34" s="475">
        <v>0</v>
      </c>
      <c r="I34" s="475">
        <f>(G34+H34)</f>
        <v>0</v>
      </c>
      <c r="J34" s="475" t="e">
        <f>(I34/F34)</f>
        <v>#DIV/0!</v>
      </c>
      <c r="K34" s="475" t="e">
        <f>(H34/G34)*100</f>
        <v>#DIV/0!</v>
      </c>
    </row>
    <row r="35" spans="1:11" s="188" customFormat="1" ht="14.25" x14ac:dyDescent="0.2">
      <c r="A35" s="462">
        <v>25</v>
      </c>
      <c r="B35" s="192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188" customFormat="1" ht="14.25" x14ac:dyDescent="0.2">
      <c r="A36" s="462">
        <v>26</v>
      </c>
      <c r="B36" s="192" t="s">
        <v>99</v>
      </c>
      <c r="C36" s="475">
        <v>0</v>
      </c>
      <c r="D36" s="475">
        <v>0</v>
      </c>
      <c r="E36" s="475">
        <v>1</v>
      </c>
      <c r="F36" s="475">
        <f t="shared" si="0"/>
        <v>1</v>
      </c>
      <c r="G36" s="475">
        <v>10006.51</v>
      </c>
      <c r="H36" s="475">
        <v>8161.79</v>
      </c>
      <c r="I36" s="475">
        <f t="shared" si="1"/>
        <v>18168.3</v>
      </c>
      <c r="J36" s="475">
        <f t="shared" si="2"/>
        <v>18168.3</v>
      </c>
      <c r="K36" s="475">
        <f t="shared" si="3"/>
        <v>81.564801314344365</v>
      </c>
    </row>
    <row r="37" spans="1:11" s="188" customFormat="1" ht="14.25" x14ac:dyDescent="0.2">
      <c r="A37" s="462">
        <v>27</v>
      </c>
      <c r="B37" s="192" t="s">
        <v>100</v>
      </c>
      <c r="C37" s="475">
        <v>0</v>
      </c>
      <c r="D37" s="475">
        <v>0</v>
      </c>
      <c r="E37" s="475">
        <v>0</v>
      </c>
      <c r="F37" s="475">
        <f t="shared" si="0"/>
        <v>0</v>
      </c>
      <c r="G37" s="475">
        <v>0</v>
      </c>
      <c r="H37" s="475">
        <v>0</v>
      </c>
      <c r="I37" s="475">
        <f t="shared" si="1"/>
        <v>0</v>
      </c>
      <c r="J37" s="475" t="e">
        <f t="shared" si="2"/>
        <v>#DIV/0!</v>
      </c>
      <c r="K37" s="475" t="e">
        <f t="shared" si="3"/>
        <v>#DIV/0!</v>
      </c>
    </row>
    <row r="38" spans="1:11" s="188" customFormat="1" ht="14.25" x14ac:dyDescent="0.2">
      <c r="A38" s="462">
        <v>28</v>
      </c>
      <c r="B38" s="192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188" customFormat="1" ht="14.25" x14ac:dyDescent="0.2">
      <c r="A39" s="462">
        <v>29</v>
      </c>
      <c r="B39" s="192" t="s">
        <v>102</v>
      </c>
      <c r="C39" s="475">
        <v>0</v>
      </c>
      <c r="D39" s="475">
        <v>0</v>
      </c>
      <c r="E39" s="475">
        <v>0</v>
      </c>
      <c r="F39" s="475">
        <f t="shared" si="0"/>
        <v>0</v>
      </c>
      <c r="G39" s="475">
        <v>0</v>
      </c>
      <c r="H39" s="475">
        <v>0</v>
      </c>
      <c r="I39" s="475">
        <f t="shared" si="1"/>
        <v>0</v>
      </c>
      <c r="J39" s="475" t="e">
        <f t="shared" si="2"/>
        <v>#DIV/0!</v>
      </c>
      <c r="K39" s="475" t="e">
        <f t="shared" si="3"/>
        <v>#DIV/0!</v>
      </c>
    </row>
    <row r="40" spans="1:11" s="188" customFormat="1" ht="14.25" x14ac:dyDescent="0.2">
      <c r="A40" s="462">
        <v>30</v>
      </c>
      <c r="B40" s="192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188" customFormat="1" ht="14.25" x14ac:dyDescent="0.2">
      <c r="A41" s="462">
        <v>31</v>
      </c>
      <c r="B41" s="192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188" customFormat="1" ht="14.25" x14ac:dyDescent="0.2">
      <c r="A42" s="462">
        <v>32</v>
      </c>
      <c r="B42" s="192" t="s">
        <v>105</v>
      </c>
      <c r="C42" s="475">
        <v>0</v>
      </c>
      <c r="D42" s="475">
        <v>0</v>
      </c>
      <c r="E42" s="475">
        <v>1</v>
      </c>
      <c r="F42" s="475">
        <f t="shared" si="0"/>
        <v>1</v>
      </c>
      <c r="G42" s="475">
        <v>3498.16</v>
      </c>
      <c r="H42" s="475">
        <v>5297.21</v>
      </c>
      <c r="I42" s="475">
        <f t="shared" si="1"/>
        <v>8795.369999999999</v>
      </c>
      <c r="J42" s="475">
        <f t="shared" si="2"/>
        <v>8795.369999999999</v>
      </c>
      <c r="K42" s="475">
        <f t="shared" si="3"/>
        <v>151.42846525030302</v>
      </c>
    </row>
    <row r="43" spans="1:11" s="188" customFormat="1" ht="14.25" x14ac:dyDescent="0.2">
      <c r="A43" s="462">
        <v>33</v>
      </c>
      <c r="B43" s="192" t="s">
        <v>106</v>
      </c>
      <c r="C43" s="475">
        <v>0</v>
      </c>
      <c r="D43" s="475">
        <v>0</v>
      </c>
      <c r="E43" s="475">
        <v>6</v>
      </c>
      <c r="F43" s="475">
        <f t="shared" si="0"/>
        <v>6</v>
      </c>
      <c r="G43" s="475">
        <v>51689.36</v>
      </c>
      <c r="H43" s="475">
        <v>55921.15</v>
      </c>
      <c r="I43" s="475">
        <f t="shared" si="1"/>
        <v>107610.51000000001</v>
      </c>
      <c r="J43" s="475">
        <f t="shared" si="2"/>
        <v>17935.085000000003</v>
      </c>
      <c r="K43" s="475">
        <f t="shared" si="3"/>
        <v>108.18696536385826</v>
      </c>
    </row>
    <row r="44" spans="1:11" s="188" customFormat="1" ht="14.25" x14ac:dyDescent="0.2">
      <c r="A44" s="462">
        <v>34</v>
      </c>
      <c r="B44" s="192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188" customFormat="1" ht="14.25" x14ac:dyDescent="0.2">
      <c r="A45" s="462">
        <v>35</v>
      </c>
      <c r="B45" s="192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188" customFormat="1" ht="14.25" x14ac:dyDescent="0.2">
      <c r="A46" s="462">
        <v>36</v>
      </c>
      <c r="B46" s="192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187" customFormat="1" x14ac:dyDescent="0.2">
      <c r="A47" s="550" t="s">
        <v>63</v>
      </c>
      <c r="B47" s="551"/>
      <c r="C47" s="478">
        <f t="shared" ref="C47:I47" si="4">SUM(C4:C46)</f>
        <v>0</v>
      </c>
      <c r="D47" s="478">
        <f t="shared" si="4"/>
        <v>0</v>
      </c>
      <c r="E47" s="478">
        <f t="shared" si="4"/>
        <v>25</v>
      </c>
      <c r="F47" s="478">
        <f t="shared" si="4"/>
        <v>25</v>
      </c>
      <c r="G47" s="478">
        <f t="shared" si="4"/>
        <v>322383.09999999998</v>
      </c>
      <c r="H47" s="478">
        <f t="shared" si="4"/>
        <v>370638.72000000003</v>
      </c>
      <c r="I47" s="478">
        <f t="shared" si="4"/>
        <v>693021.82</v>
      </c>
      <c r="J47" s="478">
        <f t="shared" si="2"/>
        <v>27720.872799999997</v>
      </c>
      <c r="K47" s="478">
        <f t="shared" si="3"/>
        <v>114.96840870380613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1" sqref="L11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145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200" t="s">
        <v>2</v>
      </c>
    </row>
    <row r="10" spans="1:11" ht="30" customHeight="1" x14ac:dyDescent="0.2">
      <c r="A10" s="196" t="s">
        <v>64</v>
      </c>
      <c r="B10" s="196" t="s">
        <v>117</v>
      </c>
      <c r="C10" s="196" t="s">
        <v>118</v>
      </c>
      <c r="D10" s="196" t="s">
        <v>67</v>
      </c>
      <c r="E10" s="196" t="s">
        <v>119</v>
      </c>
      <c r="F10" s="196" t="s">
        <v>69</v>
      </c>
      <c r="G10" s="196" t="s">
        <v>70</v>
      </c>
      <c r="H10" s="196" t="s">
        <v>71</v>
      </c>
      <c r="I10" s="196" t="s">
        <v>72</v>
      </c>
      <c r="J10" s="196" t="s">
        <v>73</v>
      </c>
      <c r="K10" s="196" t="s">
        <v>74</v>
      </c>
    </row>
    <row r="11" spans="1:11" s="195" customFormat="1" ht="14.25" x14ac:dyDescent="0.2">
      <c r="A11" s="198">
        <v>1</v>
      </c>
      <c r="B11" s="199" t="s">
        <v>75</v>
      </c>
      <c r="C11" s="475">
        <v>6</v>
      </c>
      <c r="D11" s="475">
        <v>3</v>
      </c>
      <c r="E11" s="475">
        <v>2</v>
      </c>
      <c r="F11" s="475">
        <f t="shared" ref="F11:F46" si="0">(C11+D11+E11)</f>
        <v>11</v>
      </c>
      <c r="G11" s="475">
        <v>22609.98</v>
      </c>
      <c r="H11" s="475">
        <v>41401.279999999999</v>
      </c>
      <c r="I11" s="475">
        <f t="shared" ref="I11:I46" si="1">(G11+H11)</f>
        <v>64011.259999999995</v>
      </c>
      <c r="J11" s="475">
        <f t="shared" ref="J11:J47" si="2">(I11/F11)</f>
        <v>5819.2054545454539</v>
      </c>
      <c r="K11" s="475">
        <f t="shared" ref="K11:K47" si="3">(H11/G11)*100</f>
        <v>183.11064406072009</v>
      </c>
    </row>
    <row r="12" spans="1:11" s="195" customFormat="1" ht="14.25" x14ac:dyDescent="0.2">
      <c r="A12" s="198">
        <v>2</v>
      </c>
      <c r="B12" s="199" t="s">
        <v>76</v>
      </c>
      <c r="C12" s="475">
        <v>0</v>
      </c>
      <c r="D12" s="475">
        <v>0</v>
      </c>
      <c r="E12" s="475">
        <v>1</v>
      </c>
      <c r="F12" s="475">
        <f t="shared" si="0"/>
        <v>1</v>
      </c>
      <c r="G12" s="475">
        <v>7510.2</v>
      </c>
      <c r="H12" s="475">
        <v>8341.23</v>
      </c>
      <c r="I12" s="475">
        <f t="shared" si="1"/>
        <v>15851.43</v>
      </c>
      <c r="J12" s="475">
        <f t="shared" si="2"/>
        <v>15851.43</v>
      </c>
      <c r="K12" s="475">
        <f t="shared" si="3"/>
        <v>111.06535112247344</v>
      </c>
    </row>
    <row r="13" spans="1:11" s="195" customFormat="1" ht="14.25" x14ac:dyDescent="0.2">
      <c r="A13" s="198">
        <v>3</v>
      </c>
      <c r="B13" s="199" t="s">
        <v>77</v>
      </c>
      <c r="C13" s="475">
        <v>0</v>
      </c>
      <c r="D13" s="475">
        <v>0</v>
      </c>
      <c r="E13" s="475">
        <v>1</v>
      </c>
      <c r="F13" s="475">
        <f t="shared" si="0"/>
        <v>1</v>
      </c>
      <c r="G13" s="475">
        <v>7262.91</v>
      </c>
      <c r="H13" s="475">
        <v>7521.87</v>
      </c>
      <c r="I13" s="475">
        <f t="shared" si="1"/>
        <v>14784.779999999999</v>
      </c>
      <c r="J13" s="475">
        <f t="shared" si="2"/>
        <v>14784.779999999999</v>
      </c>
      <c r="K13" s="475">
        <f t="shared" si="3"/>
        <v>103.56551299685664</v>
      </c>
    </row>
    <row r="14" spans="1:11" s="195" customFormat="1" ht="14.25" x14ac:dyDescent="0.2">
      <c r="A14" s="198">
        <v>4</v>
      </c>
      <c r="B14" s="199" t="s">
        <v>78</v>
      </c>
      <c r="C14" s="475">
        <v>1</v>
      </c>
      <c r="D14" s="475">
        <v>0</v>
      </c>
      <c r="E14" s="475">
        <v>3</v>
      </c>
      <c r="F14" s="475">
        <f t="shared" si="0"/>
        <v>4</v>
      </c>
      <c r="G14" s="475">
        <v>51292.95</v>
      </c>
      <c r="H14" s="475">
        <v>111811.07</v>
      </c>
      <c r="I14" s="475">
        <f t="shared" si="1"/>
        <v>163104.02000000002</v>
      </c>
      <c r="J14" s="475">
        <f t="shared" si="2"/>
        <v>40776.005000000005</v>
      </c>
      <c r="K14" s="475">
        <f t="shared" si="3"/>
        <v>217.98525918279222</v>
      </c>
    </row>
    <row r="15" spans="1:11" s="195" customFormat="1" ht="14.25" x14ac:dyDescent="0.2">
      <c r="A15" s="198">
        <v>5</v>
      </c>
      <c r="B15" s="199" t="s">
        <v>79</v>
      </c>
      <c r="C15" s="475">
        <v>1</v>
      </c>
      <c r="D15" s="475">
        <v>0</v>
      </c>
      <c r="E15" s="475">
        <v>0</v>
      </c>
      <c r="F15" s="475">
        <f t="shared" si="0"/>
        <v>1</v>
      </c>
      <c r="G15" s="475">
        <v>7659.73</v>
      </c>
      <c r="H15" s="475">
        <v>0.7</v>
      </c>
      <c r="I15" s="475">
        <f t="shared" si="1"/>
        <v>7660.4299999999994</v>
      </c>
      <c r="J15" s="475">
        <f t="shared" si="2"/>
        <v>7660.4299999999994</v>
      </c>
      <c r="K15" s="475">
        <f t="shared" si="3"/>
        <v>9.1387033224408689E-3</v>
      </c>
    </row>
    <row r="16" spans="1:11" s="195" customFormat="1" ht="14.25" x14ac:dyDescent="0.2">
      <c r="A16" s="198">
        <v>6</v>
      </c>
      <c r="B16" s="199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195" customFormat="1" ht="14.25" x14ac:dyDescent="0.2">
      <c r="A17" s="198">
        <v>7</v>
      </c>
      <c r="B17" s="199" t="s">
        <v>81</v>
      </c>
      <c r="C17" s="475">
        <v>3</v>
      </c>
      <c r="D17" s="475">
        <v>2</v>
      </c>
      <c r="E17" s="475">
        <v>0</v>
      </c>
      <c r="F17" s="475">
        <f t="shared" si="0"/>
        <v>5</v>
      </c>
      <c r="G17" s="475">
        <v>2311.02</v>
      </c>
      <c r="H17" s="475">
        <v>12722.77</v>
      </c>
      <c r="I17" s="475">
        <f t="shared" si="1"/>
        <v>15033.79</v>
      </c>
      <c r="J17" s="475">
        <f t="shared" si="2"/>
        <v>3006.7580000000003</v>
      </c>
      <c r="K17" s="475">
        <f t="shared" si="3"/>
        <v>550.52617458957525</v>
      </c>
    </row>
    <row r="18" spans="1:11" s="195" customFormat="1" ht="14.25" x14ac:dyDescent="0.2">
      <c r="A18" s="198">
        <v>8</v>
      </c>
      <c r="B18" s="199" t="s">
        <v>82</v>
      </c>
      <c r="C18" s="475">
        <v>0</v>
      </c>
      <c r="D18" s="475">
        <v>2</v>
      </c>
      <c r="E18" s="475">
        <v>0</v>
      </c>
      <c r="F18" s="475">
        <f t="shared" si="0"/>
        <v>2</v>
      </c>
      <c r="G18" s="475">
        <v>0.18</v>
      </c>
      <c r="H18" s="475">
        <v>0</v>
      </c>
      <c r="I18" s="475">
        <f t="shared" si="1"/>
        <v>0.18</v>
      </c>
      <c r="J18" s="475">
        <f t="shared" si="2"/>
        <v>0.09</v>
      </c>
      <c r="K18" s="475">
        <f t="shared" si="3"/>
        <v>0</v>
      </c>
    </row>
    <row r="19" spans="1:11" s="195" customFormat="1" ht="14.25" x14ac:dyDescent="0.2">
      <c r="A19" s="198">
        <v>9</v>
      </c>
      <c r="B19" s="199" t="s">
        <v>83</v>
      </c>
      <c r="C19" s="475">
        <v>0</v>
      </c>
      <c r="D19" s="475">
        <v>0</v>
      </c>
      <c r="E19" s="475">
        <v>1</v>
      </c>
      <c r="F19" s="475">
        <f t="shared" si="0"/>
        <v>1</v>
      </c>
      <c r="G19" s="475">
        <v>3372.19</v>
      </c>
      <c r="H19" s="475">
        <v>2019.16</v>
      </c>
      <c r="I19" s="475">
        <f t="shared" si="1"/>
        <v>5391.35</v>
      </c>
      <c r="J19" s="475">
        <f t="shared" si="2"/>
        <v>5391.35</v>
      </c>
      <c r="K19" s="475">
        <f t="shared" si="3"/>
        <v>59.876815956396293</v>
      </c>
    </row>
    <row r="20" spans="1:11" s="195" customFormat="1" ht="14.25" x14ac:dyDescent="0.2">
      <c r="A20" s="198">
        <v>10</v>
      </c>
      <c r="B20" s="199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195" customFormat="1" ht="14.25" x14ac:dyDescent="0.2">
      <c r="A21" s="198">
        <v>11</v>
      </c>
      <c r="B21" s="199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195" customFormat="1" ht="14.25" x14ac:dyDescent="0.2">
      <c r="A22" s="198">
        <v>12</v>
      </c>
      <c r="B22" s="199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195" customFormat="1" ht="14.25" x14ac:dyDescent="0.2">
      <c r="A23" s="198">
        <v>13</v>
      </c>
      <c r="B23" s="199" t="s">
        <v>87</v>
      </c>
      <c r="C23" s="475">
        <v>5</v>
      </c>
      <c r="D23" s="475">
        <v>1</v>
      </c>
      <c r="E23" s="475">
        <v>2</v>
      </c>
      <c r="F23" s="475">
        <f t="shared" si="0"/>
        <v>8</v>
      </c>
      <c r="G23" s="475">
        <v>11772.72</v>
      </c>
      <c r="H23" s="475">
        <v>37718.26</v>
      </c>
      <c r="I23" s="475">
        <f t="shared" si="1"/>
        <v>49490.98</v>
      </c>
      <c r="J23" s="475">
        <f t="shared" si="2"/>
        <v>6186.3725000000004</v>
      </c>
      <c r="K23" s="475">
        <f t="shared" si="3"/>
        <v>320.38696240121232</v>
      </c>
    </row>
    <row r="24" spans="1:11" s="195" customFormat="1" ht="14.25" x14ac:dyDescent="0.2">
      <c r="A24" s="198">
        <v>14</v>
      </c>
      <c r="B24" s="199" t="s">
        <v>88</v>
      </c>
      <c r="C24" s="475">
        <v>0</v>
      </c>
      <c r="D24" s="475">
        <v>0</v>
      </c>
      <c r="E24" s="475">
        <v>1</v>
      </c>
      <c r="F24" s="475">
        <f t="shared" si="0"/>
        <v>1</v>
      </c>
      <c r="G24" s="475">
        <v>5007.55</v>
      </c>
      <c r="H24" s="475">
        <v>3605.72</v>
      </c>
      <c r="I24" s="475">
        <f t="shared" si="1"/>
        <v>8613.27</v>
      </c>
      <c r="J24" s="475">
        <f t="shared" si="2"/>
        <v>8613.27</v>
      </c>
      <c r="K24" s="475">
        <f t="shared" si="3"/>
        <v>72.005671436131436</v>
      </c>
    </row>
    <row r="25" spans="1:11" s="195" customFormat="1" ht="14.25" x14ac:dyDescent="0.2">
      <c r="A25" s="198">
        <v>15</v>
      </c>
      <c r="B25" s="199" t="s">
        <v>89</v>
      </c>
      <c r="C25" s="475">
        <v>4</v>
      </c>
      <c r="D25" s="475">
        <v>1</v>
      </c>
      <c r="E25" s="475">
        <v>4</v>
      </c>
      <c r="F25" s="475">
        <f t="shared" si="0"/>
        <v>9</v>
      </c>
      <c r="G25" s="475">
        <v>22974.23</v>
      </c>
      <c r="H25" s="475">
        <v>40783.4</v>
      </c>
      <c r="I25" s="475">
        <f t="shared" si="1"/>
        <v>63757.630000000005</v>
      </c>
      <c r="J25" s="475">
        <f t="shared" si="2"/>
        <v>7084.1811111111119</v>
      </c>
      <c r="K25" s="475">
        <f t="shared" si="3"/>
        <v>177.51802780767844</v>
      </c>
    </row>
    <row r="26" spans="1:11" s="195" customFormat="1" ht="14.25" x14ac:dyDescent="0.2">
      <c r="A26" s="198">
        <v>16</v>
      </c>
      <c r="B26" s="199" t="s">
        <v>90</v>
      </c>
      <c r="C26" s="475">
        <v>2</v>
      </c>
      <c r="D26" s="475">
        <v>0</v>
      </c>
      <c r="E26" s="475">
        <v>0</v>
      </c>
      <c r="F26" s="475">
        <f t="shared" si="0"/>
        <v>2</v>
      </c>
      <c r="G26" s="475">
        <v>5037.08</v>
      </c>
      <c r="H26" s="475">
        <v>19178.580000000002</v>
      </c>
      <c r="I26" s="475">
        <f t="shared" si="1"/>
        <v>24215.660000000003</v>
      </c>
      <c r="J26" s="475">
        <f t="shared" si="2"/>
        <v>12107.830000000002</v>
      </c>
      <c r="K26" s="475">
        <f t="shared" si="3"/>
        <v>380.74797303199477</v>
      </c>
    </row>
    <row r="27" spans="1:11" s="195" customFormat="1" ht="14.25" x14ac:dyDescent="0.2">
      <c r="A27" s="198">
        <v>17</v>
      </c>
      <c r="B27" s="199" t="s">
        <v>91</v>
      </c>
      <c r="C27" s="475">
        <v>0</v>
      </c>
      <c r="D27" s="475">
        <v>0</v>
      </c>
      <c r="E27" s="475">
        <v>34</v>
      </c>
      <c r="F27" s="475">
        <f t="shared" si="0"/>
        <v>34</v>
      </c>
      <c r="G27" s="475">
        <v>4407680.99</v>
      </c>
      <c r="H27" s="475">
        <v>3312493.18</v>
      </c>
      <c r="I27" s="475">
        <f t="shared" si="1"/>
        <v>7720174.1699999999</v>
      </c>
      <c r="J27" s="475">
        <f t="shared" si="2"/>
        <v>227063.94617647058</v>
      </c>
      <c r="K27" s="475">
        <f t="shared" si="3"/>
        <v>75.152743302323245</v>
      </c>
    </row>
    <row r="28" spans="1:11" s="195" customFormat="1" ht="14.25" x14ac:dyDescent="0.2">
      <c r="A28" s="198">
        <v>18</v>
      </c>
      <c r="B28" s="199" t="s">
        <v>92</v>
      </c>
      <c r="C28" s="475">
        <v>0</v>
      </c>
      <c r="D28" s="475">
        <v>0</v>
      </c>
      <c r="E28" s="475">
        <v>76</v>
      </c>
      <c r="F28" s="475">
        <f t="shared" si="0"/>
        <v>76</v>
      </c>
      <c r="G28" s="475">
        <v>3288570.04</v>
      </c>
      <c r="H28" s="475">
        <v>3262424.74</v>
      </c>
      <c r="I28" s="475">
        <f t="shared" si="1"/>
        <v>6550994.7800000003</v>
      </c>
      <c r="J28" s="475">
        <f t="shared" si="2"/>
        <v>86197.299736842106</v>
      </c>
      <c r="K28" s="475">
        <f t="shared" si="3"/>
        <v>99.204964477508895</v>
      </c>
    </row>
    <row r="29" spans="1:11" s="195" customFormat="1" ht="14.25" x14ac:dyDescent="0.2">
      <c r="A29" s="198">
        <v>19</v>
      </c>
      <c r="B29" s="199" t="s">
        <v>93</v>
      </c>
      <c r="C29" s="475">
        <v>0</v>
      </c>
      <c r="D29" s="475">
        <v>0</v>
      </c>
      <c r="E29" s="475">
        <v>11</v>
      </c>
      <c r="F29" s="475">
        <f t="shared" si="0"/>
        <v>11</v>
      </c>
      <c r="G29" s="475">
        <v>104186.31</v>
      </c>
      <c r="H29" s="475">
        <v>272380.53999999998</v>
      </c>
      <c r="I29" s="475">
        <f t="shared" si="1"/>
        <v>376566.85</v>
      </c>
      <c r="J29" s="475">
        <f t="shared" si="2"/>
        <v>34233.35</v>
      </c>
      <c r="K29" s="475">
        <f t="shared" si="3"/>
        <v>261.43601784149951</v>
      </c>
    </row>
    <row r="30" spans="1:11" s="195" customFormat="1" ht="14.25" x14ac:dyDescent="0.2">
      <c r="A30" s="198">
        <v>20</v>
      </c>
      <c r="B30" s="199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11385.28</v>
      </c>
      <c r="H30" s="475">
        <v>9691.27</v>
      </c>
      <c r="I30" s="475">
        <f t="shared" si="1"/>
        <v>21076.550000000003</v>
      </c>
      <c r="J30" s="475">
        <f t="shared" si="2"/>
        <v>21076.550000000003</v>
      </c>
      <c r="K30" s="475">
        <f t="shared" si="3"/>
        <v>85.121051041344614</v>
      </c>
    </row>
    <row r="31" spans="1:11" s="195" customFormat="1" ht="14.25" x14ac:dyDescent="0.2">
      <c r="A31" s="198">
        <v>21</v>
      </c>
      <c r="B31" s="199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195" customFormat="1" ht="14.25" x14ac:dyDescent="0.2">
      <c r="A32" s="198">
        <v>22</v>
      </c>
      <c r="B32" s="199" t="s">
        <v>96</v>
      </c>
      <c r="C32" s="475">
        <v>28</v>
      </c>
      <c r="D32" s="475">
        <v>6</v>
      </c>
      <c r="E32" s="475">
        <v>10</v>
      </c>
      <c r="F32" s="475">
        <f t="shared" si="0"/>
        <v>44</v>
      </c>
      <c r="G32" s="475">
        <v>105643.37</v>
      </c>
      <c r="H32" s="475">
        <v>135204.72</v>
      </c>
      <c r="I32" s="475">
        <f t="shared" si="1"/>
        <v>240848.09</v>
      </c>
      <c r="J32" s="475">
        <f t="shared" si="2"/>
        <v>5473.8202272727276</v>
      </c>
      <c r="K32" s="475">
        <f t="shared" si="3"/>
        <v>127.9822103365313</v>
      </c>
    </row>
    <row r="33" spans="1:11" s="195" customFormat="1" ht="14.25" x14ac:dyDescent="0.2">
      <c r="A33" s="198">
        <v>23</v>
      </c>
      <c r="B33" s="199" t="s">
        <v>97</v>
      </c>
      <c r="C33" s="475">
        <v>1</v>
      </c>
      <c r="D33" s="475">
        <v>0</v>
      </c>
      <c r="E33" s="475">
        <v>0</v>
      </c>
      <c r="F33" s="475">
        <f t="shared" si="0"/>
        <v>1</v>
      </c>
      <c r="G33" s="475">
        <v>396.08</v>
      </c>
      <c r="H33" s="475">
        <v>0.01</v>
      </c>
      <c r="I33" s="475">
        <f t="shared" si="1"/>
        <v>396.09</v>
      </c>
      <c r="J33" s="475">
        <f t="shared" si="2"/>
        <v>396.09</v>
      </c>
      <c r="K33" s="475">
        <f t="shared" si="3"/>
        <v>2.5247424762674209E-3</v>
      </c>
    </row>
    <row r="34" spans="1:11" s="195" customFormat="1" ht="14.25" x14ac:dyDescent="0.2">
      <c r="A34" s="462">
        <v>24</v>
      </c>
      <c r="B34" s="199" t="s">
        <v>110</v>
      </c>
      <c r="C34" s="475">
        <v>0</v>
      </c>
      <c r="D34" s="475">
        <v>2</v>
      </c>
      <c r="E34" s="475">
        <v>4</v>
      </c>
      <c r="F34" s="475">
        <f>(C34+D34+E34)</f>
        <v>6</v>
      </c>
      <c r="G34" s="475">
        <v>85851.8</v>
      </c>
      <c r="H34" s="475">
        <v>40571.370000000003</v>
      </c>
      <c r="I34" s="475">
        <f>(G34+H34)</f>
        <v>126423.17000000001</v>
      </c>
      <c r="J34" s="475">
        <f>(I34/F34)</f>
        <v>21070.528333333335</v>
      </c>
      <c r="K34" s="475">
        <f>(H34/G34)*100</f>
        <v>47.257448300443322</v>
      </c>
    </row>
    <row r="35" spans="1:11" s="195" customFormat="1" ht="14.25" x14ac:dyDescent="0.2">
      <c r="A35" s="462">
        <v>25</v>
      </c>
      <c r="B35" s="199" t="s">
        <v>98</v>
      </c>
      <c r="C35" s="475">
        <v>1</v>
      </c>
      <c r="D35" s="475">
        <v>0</v>
      </c>
      <c r="E35" s="475">
        <v>0</v>
      </c>
      <c r="F35" s="475">
        <f t="shared" si="0"/>
        <v>1</v>
      </c>
      <c r="G35" s="475">
        <v>393.06</v>
      </c>
      <c r="H35" s="475">
        <v>23.91</v>
      </c>
      <c r="I35" s="475">
        <f t="shared" si="1"/>
        <v>416.97</v>
      </c>
      <c r="J35" s="475">
        <f t="shared" si="2"/>
        <v>416.97</v>
      </c>
      <c r="K35" s="475">
        <f t="shared" si="3"/>
        <v>6.083040757136315</v>
      </c>
    </row>
    <row r="36" spans="1:11" s="195" customFormat="1" ht="14.25" x14ac:dyDescent="0.2">
      <c r="A36" s="462">
        <v>26</v>
      </c>
      <c r="B36" s="199" t="s">
        <v>99</v>
      </c>
      <c r="C36" s="475">
        <v>5</v>
      </c>
      <c r="D36" s="475">
        <v>8</v>
      </c>
      <c r="E36" s="475">
        <v>42</v>
      </c>
      <c r="F36" s="475">
        <f t="shared" si="0"/>
        <v>55</v>
      </c>
      <c r="G36" s="475">
        <v>1090369.48</v>
      </c>
      <c r="H36" s="475">
        <v>1107711.92</v>
      </c>
      <c r="I36" s="475">
        <f t="shared" si="1"/>
        <v>2198081.4</v>
      </c>
      <c r="J36" s="475">
        <f t="shared" si="2"/>
        <v>39965.116363636364</v>
      </c>
      <c r="K36" s="475">
        <f t="shared" si="3"/>
        <v>101.59051040203362</v>
      </c>
    </row>
    <row r="37" spans="1:11" s="195" customFormat="1" ht="14.25" x14ac:dyDescent="0.2">
      <c r="A37" s="462">
        <v>27</v>
      </c>
      <c r="B37" s="199" t="s">
        <v>100</v>
      </c>
      <c r="C37" s="475">
        <v>7</v>
      </c>
      <c r="D37" s="475">
        <v>2</v>
      </c>
      <c r="E37" s="475">
        <v>4</v>
      </c>
      <c r="F37" s="475">
        <f t="shared" si="0"/>
        <v>13</v>
      </c>
      <c r="G37" s="475">
        <v>26369.13</v>
      </c>
      <c r="H37" s="475">
        <v>24306.45</v>
      </c>
      <c r="I37" s="475">
        <f t="shared" si="1"/>
        <v>50675.58</v>
      </c>
      <c r="J37" s="475">
        <f t="shared" si="2"/>
        <v>3898.1215384615384</v>
      </c>
      <c r="K37" s="475">
        <f t="shared" si="3"/>
        <v>92.177671390751229</v>
      </c>
    </row>
    <row r="38" spans="1:11" s="195" customFormat="1" ht="14.25" x14ac:dyDescent="0.2">
      <c r="A38" s="462">
        <v>28</v>
      </c>
      <c r="B38" s="199" t="s">
        <v>101</v>
      </c>
      <c r="C38" s="475">
        <v>3</v>
      </c>
      <c r="D38" s="475">
        <v>2</v>
      </c>
      <c r="E38" s="475">
        <v>0</v>
      </c>
      <c r="F38" s="475">
        <f t="shared" si="0"/>
        <v>5</v>
      </c>
      <c r="G38" s="475">
        <v>10631.97</v>
      </c>
      <c r="H38" s="475">
        <v>9845.77</v>
      </c>
      <c r="I38" s="475">
        <f t="shared" si="1"/>
        <v>20477.739999999998</v>
      </c>
      <c r="J38" s="475">
        <f t="shared" si="2"/>
        <v>4095.5479999999998</v>
      </c>
      <c r="K38" s="475">
        <f t="shared" si="3"/>
        <v>92.605321497333051</v>
      </c>
    </row>
    <row r="39" spans="1:11" s="195" customFormat="1" ht="14.25" x14ac:dyDescent="0.2">
      <c r="A39" s="462">
        <v>29</v>
      </c>
      <c r="B39" s="199" t="s">
        <v>102</v>
      </c>
      <c r="C39" s="475">
        <v>0</v>
      </c>
      <c r="D39" s="475">
        <v>0</v>
      </c>
      <c r="E39" s="475">
        <v>2</v>
      </c>
      <c r="F39" s="475">
        <f t="shared" si="0"/>
        <v>2</v>
      </c>
      <c r="G39" s="475">
        <v>4677.1899999999996</v>
      </c>
      <c r="H39" s="475">
        <v>12145.92</v>
      </c>
      <c r="I39" s="475">
        <f t="shared" si="1"/>
        <v>16823.11</v>
      </c>
      <c r="J39" s="475">
        <f t="shared" si="2"/>
        <v>8411.5550000000003</v>
      </c>
      <c r="K39" s="475">
        <f t="shared" si="3"/>
        <v>259.6841265802758</v>
      </c>
    </row>
    <row r="40" spans="1:11" s="195" customFormat="1" ht="14.25" x14ac:dyDescent="0.2">
      <c r="A40" s="462">
        <v>30</v>
      </c>
      <c r="B40" s="199" t="s">
        <v>103</v>
      </c>
      <c r="C40" s="475">
        <v>3</v>
      </c>
      <c r="D40" s="475">
        <v>1</v>
      </c>
      <c r="E40" s="475">
        <v>1</v>
      </c>
      <c r="F40" s="475">
        <f t="shared" si="0"/>
        <v>5</v>
      </c>
      <c r="G40" s="475">
        <v>11896.94</v>
      </c>
      <c r="H40" s="475">
        <v>12359.52</v>
      </c>
      <c r="I40" s="475">
        <f t="shared" si="1"/>
        <v>24256.46</v>
      </c>
      <c r="J40" s="475">
        <f t="shared" si="2"/>
        <v>4851.2919999999995</v>
      </c>
      <c r="K40" s="475">
        <f t="shared" si="3"/>
        <v>103.88822672048444</v>
      </c>
    </row>
    <row r="41" spans="1:11" s="195" customFormat="1" ht="14.25" x14ac:dyDescent="0.2">
      <c r="A41" s="462">
        <v>31</v>
      </c>
      <c r="B41" s="199" t="s">
        <v>104</v>
      </c>
      <c r="C41" s="475">
        <v>4</v>
      </c>
      <c r="D41" s="475">
        <v>1</v>
      </c>
      <c r="E41" s="475">
        <v>0</v>
      </c>
      <c r="F41" s="475">
        <f t="shared" si="0"/>
        <v>5</v>
      </c>
      <c r="G41" s="475">
        <v>2274</v>
      </c>
      <c r="H41" s="475">
        <v>0.01</v>
      </c>
      <c r="I41" s="475">
        <f t="shared" si="1"/>
        <v>2274.0100000000002</v>
      </c>
      <c r="J41" s="475">
        <f t="shared" si="2"/>
        <v>454.80200000000002</v>
      </c>
      <c r="K41" s="475">
        <f t="shared" si="3"/>
        <v>4.3975373790677217E-4</v>
      </c>
    </row>
    <row r="42" spans="1:11" s="195" customFormat="1" ht="14.25" x14ac:dyDescent="0.2">
      <c r="A42" s="462">
        <v>32</v>
      </c>
      <c r="B42" s="199" t="s">
        <v>105</v>
      </c>
      <c r="C42" s="475">
        <v>4</v>
      </c>
      <c r="D42" s="475">
        <v>1</v>
      </c>
      <c r="E42" s="475">
        <v>2</v>
      </c>
      <c r="F42" s="475">
        <f t="shared" si="0"/>
        <v>7</v>
      </c>
      <c r="G42" s="475">
        <v>14124.46</v>
      </c>
      <c r="H42" s="475">
        <v>44442.07</v>
      </c>
      <c r="I42" s="475">
        <f t="shared" si="1"/>
        <v>58566.53</v>
      </c>
      <c r="J42" s="475">
        <f t="shared" si="2"/>
        <v>8366.6471428571422</v>
      </c>
      <c r="K42" s="475">
        <f t="shared" si="3"/>
        <v>314.64615284407336</v>
      </c>
    </row>
    <row r="43" spans="1:11" s="195" customFormat="1" ht="14.25" x14ac:dyDescent="0.2">
      <c r="A43" s="462">
        <v>33</v>
      </c>
      <c r="B43" s="199" t="s">
        <v>106</v>
      </c>
      <c r="C43" s="475">
        <v>1</v>
      </c>
      <c r="D43" s="475">
        <v>1</v>
      </c>
      <c r="E43" s="475">
        <v>32</v>
      </c>
      <c r="F43" s="475">
        <f t="shared" si="0"/>
        <v>34</v>
      </c>
      <c r="G43" s="475">
        <v>636230.40000000002</v>
      </c>
      <c r="H43" s="475">
        <v>327859.28999999998</v>
      </c>
      <c r="I43" s="475">
        <f t="shared" si="1"/>
        <v>964089.69</v>
      </c>
      <c r="J43" s="475">
        <f t="shared" si="2"/>
        <v>28355.579117647056</v>
      </c>
      <c r="K43" s="475">
        <f t="shared" si="3"/>
        <v>51.531534802486647</v>
      </c>
    </row>
    <row r="44" spans="1:11" s="195" customFormat="1" ht="14.25" x14ac:dyDescent="0.2">
      <c r="A44" s="462">
        <v>34</v>
      </c>
      <c r="B44" s="199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195" customFormat="1" ht="14.25" x14ac:dyDescent="0.2">
      <c r="A45" s="462">
        <v>35</v>
      </c>
      <c r="B45" s="199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195" customFormat="1" ht="14.25" x14ac:dyDescent="0.2">
      <c r="A46" s="462">
        <v>36</v>
      </c>
      <c r="B46" s="199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194" customFormat="1" x14ac:dyDescent="0.2">
      <c r="A47" s="550" t="s">
        <v>63</v>
      </c>
      <c r="B47" s="551"/>
      <c r="C47" s="478">
        <f t="shared" ref="C47:I47" si="4">SUM(C4:C46)</f>
        <v>79</v>
      </c>
      <c r="D47" s="478">
        <f t="shared" si="4"/>
        <v>33</v>
      </c>
      <c r="E47" s="478">
        <f t="shared" si="4"/>
        <v>234</v>
      </c>
      <c r="F47" s="478">
        <f t="shared" si="4"/>
        <v>346</v>
      </c>
      <c r="G47" s="478">
        <f t="shared" si="4"/>
        <v>9947491.2400000021</v>
      </c>
      <c r="H47" s="478">
        <f t="shared" si="4"/>
        <v>8856564.7299999967</v>
      </c>
      <c r="I47" s="478">
        <f t="shared" si="4"/>
        <v>18804055.970000003</v>
      </c>
      <c r="J47" s="478">
        <f t="shared" si="2"/>
        <v>54346.982572254339</v>
      </c>
      <c r="K47" s="478">
        <f t="shared" si="3"/>
        <v>89.033149327005532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0" sqref="L10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146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7" t="s">
        <v>2</v>
      </c>
    </row>
    <row r="10" spans="1:11" ht="30" customHeight="1" x14ac:dyDescent="0.2">
      <c r="A10" s="203" t="s">
        <v>64</v>
      </c>
      <c r="B10" s="203" t="s">
        <v>117</v>
      </c>
      <c r="C10" s="203" t="s">
        <v>118</v>
      </c>
      <c r="D10" s="203" t="s">
        <v>67</v>
      </c>
      <c r="E10" s="203" t="s">
        <v>119</v>
      </c>
      <c r="F10" s="203" t="s">
        <v>69</v>
      </c>
      <c r="G10" s="203" t="s">
        <v>70</v>
      </c>
      <c r="H10" s="203" t="s">
        <v>71</v>
      </c>
      <c r="I10" s="203" t="s">
        <v>72</v>
      </c>
      <c r="J10" s="203" t="s">
        <v>73</v>
      </c>
      <c r="K10" s="203" t="s">
        <v>74</v>
      </c>
    </row>
    <row r="11" spans="1:11" s="202" customFormat="1" ht="14.25" x14ac:dyDescent="0.2">
      <c r="A11" s="205">
        <v>1</v>
      </c>
      <c r="B11" s="206" t="s">
        <v>75</v>
      </c>
      <c r="C11" s="475">
        <v>0</v>
      </c>
      <c r="D11" s="475">
        <v>0</v>
      </c>
      <c r="E11" s="475">
        <v>1</v>
      </c>
      <c r="F11" s="475">
        <f t="shared" ref="F11:F46" si="0">(C11+D11+E11)</f>
        <v>1</v>
      </c>
      <c r="G11" s="475">
        <v>8286.4599999999991</v>
      </c>
      <c r="H11" s="475">
        <v>2879.46</v>
      </c>
      <c r="I11" s="475">
        <f t="shared" ref="I11:I46" si="1">(G11+H11)</f>
        <v>11165.919999999998</v>
      </c>
      <c r="J11" s="475">
        <f t="shared" ref="J11:J47" si="2">(I11/F11)</f>
        <v>11165.919999999998</v>
      </c>
      <c r="K11" s="475">
        <f t="shared" ref="K11:K47" si="3">(H11/G11)*100</f>
        <v>34.748976040432225</v>
      </c>
    </row>
    <row r="12" spans="1:11" s="202" customFormat="1" ht="14.25" x14ac:dyDescent="0.2">
      <c r="A12" s="205">
        <v>2</v>
      </c>
      <c r="B12" s="206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202" customFormat="1" ht="14.25" x14ac:dyDescent="0.2">
      <c r="A13" s="205">
        <v>3</v>
      </c>
      <c r="B13" s="206" t="s">
        <v>77</v>
      </c>
      <c r="C13" s="475">
        <v>1</v>
      </c>
      <c r="D13" s="475">
        <v>0</v>
      </c>
      <c r="E13" s="475">
        <v>0</v>
      </c>
      <c r="F13" s="475">
        <f t="shared" si="0"/>
        <v>1</v>
      </c>
      <c r="G13" s="475">
        <v>3119.37</v>
      </c>
      <c r="H13" s="475">
        <v>3892.16</v>
      </c>
      <c r="I13" s="475">
        <f t="shared" si="1"/>
        <v>7011.53</v>
      </c>
      <c r="J13" s="475">
        <f t="shared" si="2"/>
        <v>7011.53</v>
      </c>
      <c r="K13" s="475">
        <f t="shared" si="3"/>
        <v>124.77391268108624</v>
      </c>
    </row>
    <row r="14" spans="1:11" s="202" customFormat="1" ht="14.25" x14ac:dyDescent="0.2">
      <c r="A14" s="205">
        <v>4</v>
      </c>
      <c r="B14" s="206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13426.34</v>
      </c>
      <c r="H14" s="475">
        <v>8847.58</v>
      </c>
      <c r="I14" s="475">
        <f t="shared" si="1"/>
        <v>22273.919999999998</v>
      </c>
      <c r="J14" s="475">
        <f t="shared" si="2"/>
        <v>22273.919999999998</v>
      </c>
      <c r="K14" s="475">
        <f t="shared" si="3"/>
        <v>65.897184191671002</v>
      </c>
    </row>
    <row r="15" spans="1:11" s="202" customFormat="1" ht="14.25" x14ac:dyDescent="0.2">
      <c r="A15" s="205">
        <v>5</v>
      </c>
      <c r="B15" s="206" t="s">
        <v>79</v>
      </c>
      <c r="C15" s="475">
        <v>0</v>
      </c>
      <c r="D15" s="475">
        <v>1</v>
      </c>
      <c r="E15" s="475">
        <v>0</v>
      </c>
      <c r="F15" s="475">
        <f t="shared" si="0"/>
        <v>1</v>
      </c>
      <c r="G15" s="475">
        <v>4179.71</v>
      </c>
      <c r="H15" s="475">
        <v>692.08</v>
      </c>
      <c r="I15" s="475">
        <f t="shared" si="1"/>
        <v>4871.79</v>
      </c>
      <c r="J15" s="475">
        <f t="shared" si="2"/>
        <v>4871.79</v>
      </c>
      <c r="K15" s="475">
        <f t="shared" si="3"/>
        <v>16.558086565814374</v>
      </c>
    </row>
    <row r="16" spans="1:11" s="202" customFormat="1" ht="14.25" x14ac:dyDescent="0.2">
      <c r="A16" s="205">
        <v>6</v>
      </c>
      <c r="B16" s="206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202" customFormat="1" ht="14.25" x14ac:dyDescent="0.2">
      <c r="A17" s="205">
        <v>7</v>
      </c>
      <c r="B17" s="206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02" customFormat="1" ht="14.25" x14ac:dyDescent="0.2">
      <c r="A18" s="205">
        <v>8</v>
      </c>
      <c r="B18" s="206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02" customFormat="1" ht="14.25" x14ac:dyDescent="0.2">
      <c r="A19" s="205">
        <v>9</v>
      </c>
      <c r="B19" s="206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202" customFormat="1" ht="14.25" x14ac:dyDescent="0.2">
      <c r="A20" s="205">
        <v>10</v>
      </c>
      <c r="B20" s="206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02" customFormat="1" ht="14.25" x14ac:dyDescent="0.2">
      <c r="A21" s="205">
        <v>11</v>
      </c>
      <c r="B21" s="206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202" customFormat="1" ht="14.25" x14ac:dyDescent="0.2">
      <c r="A22" s="205">
        <v>12</v>
      </c>
      <c r="B22" s="206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02" customFormat="1" ht="14.25" x14ac:dyDescent="0.2">
      <c r="A23" s="205">
        <v>13</v>
      </c>
      <c r="B23" s="206" t="s">
        <v>87</v>
      </c>
      <c r="C23" s="475">
        <v>1</v>
      </c>
      <c r="D23" s="475">
        <v>0</v>
      </c>
      <c r="E23" s="475">
        <v>0</v>
      </c>
      <c r="F23" s="475">
        <f t="shared" si="0"/>
        <v>1</v>
      </c>
      <c r="G23" s="475">
        <v>5138.96</v>
      </c>
      <c r="H23" s="475">
        <v>2626.76</v>
      </c>
      <c r="I23" s="475">
        <f t="shared" si="1"/>
        <v>7765.72</v>
      </c>
      <c r="J23" s="475">
        <f t="shared" si="2"/>
        <v>7765.72</v>
      </c>
      <c r="K23" s="475">
        <f t="shared" si="3"/>
        <v>51.114622413873626</v>
      </c>
    </row>
    <row r="24" spans="1:11" s="202" customFormat="1" ht="14.25" x14ac:dyDescent="0.2">
      <c r="A24" s="205">
        <v>14</v>
      </c>
      <c r="B24" s="206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02" customFormat="1" ht="14.25" x14ac:dyDescent="0.2">
      <c r="A25" s="205">
        <v>15</v>
      </c>
      <c r="B25" s="206" t="s">
        <v>89</v>
      </c>
      <c r="C25" s="475">
        <v>12</v>
      </c>
      <c r="D25" s="475">
        <v>9</v>
      </c>
      <c r="E25" s="475">
        <v>6</v>
      </c>
      <c r="F25" s="475">
        <f t="shared" si="0"/>
        <v>27</v>
      </c>
      <c r="G25" s="475">
        <v>124557.8</v>
      </c>
      <c r="H25" s="475">
        <v>28658.77</v>
      </c>
      <c r="I25" s="475">
        <f t="shared" si="1"/>
        <v>153216.57</v>
      </c>
      <c r="J25" s="475">
        <f t="shared" si="2"/>
        <v>5674.6877777777781</v>
      </c>
      <c r="K25" s="475">
        <f t="shared" si="3"/>
        <v>23.008410553172904</v>
      </c>
    </row>
    <row r="26" spans="1:11" s="202" customFormat="1" ht="14.25" x14ac:dyDescent="0.2">
      <c r="A26" s="205">
        <v>16</v>
      </c>
      <c r="B26" s="206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202" customFormat="1" ht="14.25" x14ac:dyDescent="0.2">
      <c r="A27" s="205">
        <v>17</v>
      </c>
      <c r="B27" s="206" t="s">
        <v>91</v>
      </c>
      <c r="C27" s="475">
        <v>0</v>
      </c>
      <c r="D27" s="475">
        <v>0</v>
      </c>
      <c r="E27" s="475">
        <v>16</v>
      </c>
      <c r="F27" s="475">
        <f t="shared" si="0"/>
        <v>16</v>
      </c>
      <c r="G27" s="475">
        <v>1183349.0900000001</v>
      </c>
      <c r="H27" s="475">
        <v>3268707.12</v>
      </c>
      <c r="I27" s="475">
        <f t="shared" si="1"/>
        <v>4452056.21</v>
      </c>
      <c r="J27" s="475">
        <f t="shared" si="2"/>
        <v>278253.513125</v>
      </c>
      <c r="K27" s="475">
        <f t="shared" si="3"/>
        <v>276.22509263094963</v>
      </c>
    </row>
    <row r="28" spans="1:11" s="202" customFormat="1" ht="14.25" x14ac:dyDescent="0.2">
      <c r="A28" s="205">
        <v>18</v>
      </c>
      <c r="B28" s="206" t="s">
        <v>92</v>
      </c>
      <c r="C28" s="475">
        <v>0</v>
      </c>
      <c r="D28" s="475">
        <v>0</v>
      </c>
      <c r="E28" s="475">
        <v>23</v>
      </c>
      <c r="F28" s="475">
        <f t="shared" si="0"/>
        <v>23</v>
      </c>
      <c r="G28" s="475">
        <v>410285.18</v>
      </c>
      <c r="H28" s="475">
        <v>129016.48</v>
      </c>
      <c r="I28" s="475">
        <f t="shared" si="1"/>
        <v>539301.66</v>
      </c>
      <c r="J28" s="475">
        <f t="shared" si="2"/>
        <v>23447.898260869566</v>
      </c>
      <c r="K28" s="475">
        <f t="shared" si="3"/>
        <v>31.445561840668972</v>
      </c>
    </row>
    <row r="29" spans="1:11" s="202" customFormat="1" ht="14.25" x14ac:dyDescent="0.2">
      <c r="A29" s="205">
        <v>19</v>
      </c>
      <c r="B29" s="206" t="s">
        <v>93</v>
      </c>
      <c r="C29" s="475">
        <v>0</v>
      </c>
      <c r="D29" s="475">
        <v>0</v>
      </c>
      <c r="E29" s="475">
        <v>2</v>
      </c>
      <c r="F29" s="475">
        <f t="shared" si="0"/>
        <v>2</v>
      </c>
      <c r="G29" s="475">
        <v>18310.53</v>
      </c>
      <c r="H29" s="475">
        <v>19905.09</v>
      </c>
      <c r="I29" s="475">
        <f t="shared" si="1"/>
        <v>38215.619999999995</v>
      </c>
      <c r="J29" s="475">
        <f t="shared" si="2"/>
        <v>19107.809999999998</v>
      </c>
      <c r="K29" s="475">
        <f t="shared" si="3"/>
        <v>108.70843170569067</v>
      </c>
    </row>
    <row r="30" spans="1:11" s="202" customFormat="1" ht="14.25" x14ac:dyDescent="0.2">
      <c r="A30" s="205">
        <v>20</v>
      </c>
      <c r="B30" s="206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02" customFormat="1" ht="14.25" x14ac:dyDescent="0.2">
      <c r="A31" s="205">
        <v>21</v>
      </c>
      <c r="B31" s="206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02" customFormat="1" ht="14.25" x14ac:dyDescent="0.2">
      <c r="A32" s="205">
        <v>22</v>
      </c>
      <c r="B32" s="206" t="s">
        <v>96</v>
      </c>
      <c r="C32" s="475">
        <v>0</v>
      </c>
      <c r="D32" s="475">
        <v>0</v>
      </c>
      <c r="E32" s="475">
        <v>1</v>
      </c>
      <c r="F32" s="475">
        <f t="shared" si="0"/>
        <v>1</v>
      </c>
      <c r="G32" s="475">
        <v>8409.76</v>
      </c>
      <c r="H32" s="475">
        <v>2566.1799999999998</v>
      </c>
      <c r="I32" s="475">
        <f t="shared" si="1"/>
        <v>10975.94</v>
      </c>
      <c r="J32" s="475">
        <f t="shared" si="2"/>
        <v>10975.94</v>
      </c>
      <c r="K32" s="475">
        <f t="shared" si="3"/>
        <v>30.514307185936339</v>
      </c>
    </row>
    <row r="33" spans="1:11" s="202" customFormat="1" ht="14.25" x14ac:dyDescent="0.2">
      <c r="A33" s="205">
        <v>23</v>
      </c>
      <c r="B33" s="206" t="s">
        <v>97</v>
      </c>
      <c r="C33" s="475">
        <v>0</v>
      </c>
      <c r="D33" s="475">
        <v>1</v>
      </c>
      <c r="E33" s="475">
        <v>0</v>
      </c>
      <c r="F33" s="475">
        <f t="shared" si="0"/>
        <v>1</v>
      </c>
      <c r="G33" s="475">
        <v>1970.56</v>
      </c>
      <c r="H33" s="475">
        <v>747.19</v>
      </c>
      <c r="I33" s="475">
        <f t="shared" si="1"/>
        <v>2717.75</v>
      </c>
      <c r="J33" s="475">
        <f t="shared" si="2"/>
        <v>2717.75</v>
      </c>
      <c r="K33" s="475">
        <f t="shared" si="3"/>
        <v>37.917647775251709</v>
      </c>
    </row>
    <row r="34" spans="1:11" s="202" customFormat="1" ht="14.25" x14ac:dyDescent="0.2">
      <c r="A34" s="462">
        <v>24</v>
      </c>
      <c r="B34" s="206" t="s">
        <v>110</v>
      </c>
      <c r="C34" s="475">
        <v>0</v>
      </c>
      <c r="D34" s="475">
        <v>1</v>
      </c>
      <c r="E34" s="475">
        <v>2</v>
      </c>
      <c r="F34" s="475">
        <f>(C34+D34+E34)</f>
        <v>3</v>
      </c>
      <c r="G34" s="475">
        <v>23822.89</v>
      </c>
      <c r="H34" s="475">
        <v>1422.5</v>
      </c>
      <c r="I34" s="475">
        <f>(G34+H34)</f>
        <v>25245.39</v>
      </c>
      <c r="J34" s="475">
        <f>(I34/F34)</f>
        <v>8415.1299999999992</v>
      </c>
      <c r="K34" s="475">
        <f>(H34/G34)*100</f>
        <v>5.9711479169823649</v>
      </c>
    </row>
    <row r="35" spans="1:11" s="202" customFormat="1" ht="14.25" x14ac:dyDescent="0.2">
      <c r="A35" s="462">
        <v>25</v>
      </c>
      <c r="B35" s="206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02" customFormat="1" ht="14.25" x14ac:dyDescent="0.2">
      <c r="A36" s="462">
        <v>26</v>
      </c>
      <c r="B36" s="206" t="s">
        <v>99</v>
      </c>
      <c r="C36" s="475">
        <v>0</v>
      </c>
      <c r="D36" s="475">
        <v>2</v>
      </c>
      <c r="E36" s="475">
        <v>23</v>
      </c>
      <c r="F36" s="475">
        <f t="shared" si="0"/>
        <v>25</v>
      </c>
      <c r="G36" s="475">
        <v>227988.93</v>
      </c>
      <c r="H36" s="475">
        <v>80962.850000000006</v>
      </c>
      <c r="I36" s="475">
        <f t="shared" si="1"/>
        <v>308951.78000000003</v>
      </c>
      <c r="J36" s="475">
        <f t="shared" si="2"/>
        <v>12358.0712</v>
      </c>
      <c r="K36" s="475">
        <f t="shared" si="3"/>
        <v>35.511746118550583</v>
      </c>
    </row>
    <row r="37" spans="1:11" s="202" customFormat="1" ht="14.25" x14ac:dyDescent="0.2">
      <c r="A37" s="462">
        <v>27</v>
      </c>
      <c r="B37" s="206" t="s">
        <v>100</v>
      </c>
      <c r="C37" s="475">
        <v>0</v>
      </c>
      <c r="D37" s="475">
        <v>0</v>
      </c>
      <c r="E37" s="475">
        <v>3</v>
      </c>
      <c r="F37" s="475">
        <f t="shared" si="0"/>
        <v>3</v>
      </c>
      <c r="G37" s="475">
        <v>18022.93</v>
      </c>
      <c r="H37" s="475">
        <v>3178.36</v>
      </c>
      <c r="I37" s="475">
        <f t="shared" si="1"/>
        <v>21201.29</v>
      </c>
      <c r="J37" s="475">
        <f t="shared" si="2"/>
        <v>7067.0966666666673</v>
      </c>
      <c r="K37" s="475">
        <f t="shared" si="3"/>
        <v>17.635090409827924</v>
      </c>
    </row>
    <row r="38" spans="1:11" s="202" customFormat="1" ht="14.25" x14ac:dyDescent="0.2">
      <c r="A38" s="462">
        <v>28</v>
      </c>
      <c r="B38" s="206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02" customFormat="1" ht="14.25" x14ac:dyDescent="0.2">
      <c r="A39" s="462">
        <v>29</v>
      </c>
      <c r="B39" s="206" t="s">
        <v>102</v>
      </c>
      <c r="C39" s="475">
        <v>10</v>
      </c>
      <c r="D39" s="475">
        <v>5</v>
      </c>
      <c r="E39" s="475">
        <v>4</v>
      </c>
      <c r="F39" s="475">
        <f t="shared" si="0"/>
        <v>19</v>
      </c>
      <c r="G39" s="475">
        <v>113474.06</v>
      </c>
      <c r="H39" s="475">
        <v>18441.330000000002</v>
      </c>
      <c r="I39" s="475">
        <f t="shared" si="1"/>
        <v>131915.39000000001</v>
      </c>
      <c r="J39" s="475">
        <f t="shared" si="2"/>
        <v>6942.9152631578954</v>
      </c>
      <c r="K39" s="475">
        <f t="shared" si="3"/>
        <v>16.251582079640052</v>
      </c>
    </row>
    <row r="40" spans="1:11" s="202" customFormat="1" ht="14.25" x14ac:dyDescent="0.2">
      <c r="A40" s="462">
        <v>30</v>
      </c>
      <c r="B40" s="206" t="s">
        <v>103</v>
      </c>
      <c r="C40" s="475">
        <v>0</v>
      </c>
      <c r="D40" s="475">
        <v>1</v>
      </c>
      <c r="E40" s="475">
        <v>0</v>
      </c>
      <c r="F40" s="475">
        <f t="shared" si="0"/>
        <v>1</v>
      </c>
      <c r="G40" s="475">
        <v>5471.51</v>
      </c>
      <c r="H40" s="475">
        <v>1615.33</v>
      </c>
      <c r="I40" s="475">
        <f t="shared" si="1"/>
        <v>7086.84</v>
      </c>
      <c r="J40" s="475">
        <f t="shared" si="2"/>
        <v>7086.84</v>
      </c>
      <c r="K40" s="475">
        <f t="shared" si="3"/>
        <v>29.522563241225914</v>
      </c>
    </row>
    <row r="41" spans="1:11" s="202" customFormat="1" ht="14.25" x14ac:dyDescent="0.2">
      <c r="A41" s="462">
        <v>31</v>
      </c>
      <c r="B41" s="206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02" customFormat="1" ht="14.25" x14ac:dyDescent="0.2">
      <c r="A42" s="462">
        <v>32</v>
      </c>
      <c r="B42" s="206" t="s">
        <v>105</v>
      </c>
      <c r="C42" s="475">
        <v>0</v>
      </c>
      <c r="D42" s="475">
        <v>1</v>
      </c>
      <c r="E42" s="475">
        <v>1</v>
      </c>
      <c r="F42" s="475">
        <f t="shared" si="0"/>
        <v>2</v>
      </c>
      <c r="G42" s="475">
        <v>42497.19</v>
      </c>
      <c r="H42" s="475">
        <v>7777</v>
      </c>
      <c r="I42" s="475">
        <f t="shared" si="1"/>
        <v>50274.19</v>
      </c>
      <c r="J42" s="475">
        <f t="shared" si="2"/>
        <v>25137.095000000001</v>
      </c>
      <c r="K42" s="475">
        <f t="shared" si="3"/>
        <v>18.30003348456686</v>
      </c>
    </row>
    <row r="43" spans="1:11" s="202" customFormat="1" ht="14.25" x14ac:dyDescent="0.2">
      <c r="A43" s="462">
        <v>33</v>
      </c>
      <c r="B43" s="206" t="s">
        <v>106</v>
      </c>
      <c r="C43" s="475">
        <v>0</v>
      </c>
      <c r="D43" s="475">
        <v>0</v>
      </c>
      <c r="E43" s="475">
        <v>10</v>
      </c>
      <c r="F43" s="475">
        <f t="shared" si="0"/>
        <v>10</v>
      </c>
      <c r="G43" s="475">
        <v>98893.7</v>
      </c>
      <c r="H43" s="475">
        <v>20598.310000000001</v>
      </c>
      <c r="I43" s="475">
        <f t="shared" si="1"/>
        <v>119492.01</v>
      </c>
      <c r="J43" s="475">
        <f t="shared" si="2"/>
        <v>11949.200999999999</v>
      </c>
      <c r="K43" s="475">
        <f t="shared" si="3"/>
        <v>20.828738332168786</v>
      </c>
    </row>
    <row r="44" spans="1:11" s="202" customFormat="1" ht="14.25" x14ac:dyDescent="0.2">
      <c r="A44" s="462">
        <v>34</v>
      </c>
      <c r="B44" s="206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202" customFormat="1" ht="14.25" x14ac:dyDescent="0.2">
      <c r="A45" s="462">
        <v>35</v>
      </c>
      <c r="B45" s="206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202" customFormat="1" ht="14.25" x14ac:dyDescent="0.2">
      <c r="A46" s="462">
        <v>36</v>
      </c>
      <c r="B46" s="206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201" customFormat="1" x14ac:dyDescent="0.2">
      <c r="A47" s="550" t="s">
        <v>63</v>
      </c>
      <c r="B47" s="551"/>
      <c r="C47" s="478">
        <f t="shared" ref="C47:I47" si="4">SUM(C4:C46)</f>
        <v>24</v>
      </c>
      <c r="D47" s="478">
        <f t="shared" si="4"/>
        <v>21</v>
      </c>
      <c r="E47" s="478">
        <f t="shared" si="4"/>
        <v>93</v>
      </c>
      <c r="F47" s="478">
        <f t="shared" si="4"/>
        <v>138</v>
      </c>
      <c r="G47" s="478">
        <f t="shared" si="4"/>
        <v>2311204.9699999997</v>
      </c>
      <c r="H47" s="478">
        <f t="shared" si="4"/>
        <v>3602534.5500000003</v>
      </c>
      <c r="I47" s="478">
        <f t="shared" si="4"/>
        <v>5913739.5200000005</v>
      </c>
      <c r="J47" s="478">
        <f t="shared" si="2"/>
        <v>42853.184927536233</v>
      </c>
      <c r="K47" s="478">
        <f t="shared" si="3"/>
        <v>155.87256849832755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0" sqref="L10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147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4" t="s">
        <v>2</v>
      </c>
    </row>
    <row r="10" spans="1:11" ht="30" customHeight="1" x14ac:dyDescent="0.2">
      <c r="A10" s="210" t="s">
        <v>64</v>
      </c>
      <c r="B10" s="210" t="s">
        <v>117</v>
      </c>
      <c r="C10" s="210" t="s">
        <v>118</v>
      </c>
      <c r="D10" s="210" t="s">
        <v>67</v>
      </c>
      <c r="E10" s="210" t="s">
        <v>119</v>
      </c>
      <c r="F10" s="210" t="s">
        <v>69</v>
      </c>
      <c r="G10" s="210" t="s">
        <v>70</v>
      </c>
      <c r="H10" s="210" t="s">
        <v>71</v>
      </c>
      <c r="I10" s="210" t="s">
        <v>72</v>
      </c>
      <c r="J10" s="210" t="s">
        <v>73</v>
      </c>
      <c r="K10" s="210" t="s">
        <v>74</v>
      </c>
    </row>
    <row r="11" spans="1:11" s="209" customFormat="1" ht="14.25" x14ac:dyDescent="0.2">
      <c r="A11" s="212">
        <v>1</v>
      </c>
      <c r="B11" s="213" t="s">
        <v>75</v>
      </c>
      <c r="C11" s="475">
        <v>4</v>
      </c>
      <c r="D11" s="475">
        <v>4</v>
      </c>
      <c r="E11" s="475">
        <v>1</v>
      </c>
      <c r="F11" s="475">
        <f t="shared" ref="F11:F46" si="0">(C11+D11+E11)</f>
        <v>9</v>
      </c>
      <c r="G11" s="475">
        <v>9760.5400000000009</v>
      </c>
      <c r="H11" s="475">
        <v>26223.03</v>
      </c>
      <c r="I11" s="475">
        <f t="shared" ref="I11:I46" si="1">(G11+H11)</f>
        <v>35983.57</v>
      </c>
      <c r="J11" s="475">
        <f t="shared" ref="J11:J47" si="2">(I11/F11)</f>
        <v>3998.1744444444444</v>
      </c>
      <c r="K11" s="475">
        <f t="shared" ref="K11:K47" si="3">(H11/G11)*100</f>
        <v>268.66372147442655</v>
      </c>
    </row>
    <row r="12" spans="1:11" s="209" customFormat="1" ht="14.25" x14ac:dyDescent="0.2">
      <c r="A12" s="212">
        <v>2</v>
      </c>
      <c r="B12" s="213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209" customFormat="1" ht="14.25" x14ac:dyDescent="0.2">
      <c r="A13" s="212">
        <v>3</v>
      </c>
      <c r="B13" s="213" t="s">
        <v>77</v>
      </c>
      <c r="C13" s="475">
        <v>0</v>
      </c>
      <c r="D13" s="475">
        <v>0</v>
      </c>
      <c r="E13" s="475">
        <v>1</v>
      </c>
      <c r="F13" s="475">
        <f t="shared" si="0"/>
        <v>1</v>
      </c>
      <c r="G13" s="475">
        <v>3388.98</v>
      </c>
      <c r="H13" s="475">
        <v>191.19</v>
      </c>
      <c r="I13" s="475">
        <f t="shared" si="1"/>
        <v>3580.17</v>
      </c>
      <c r="J13" s="475">
        <f t="shared" si="2"/>
        <v>3580.17</v>
      </c>
      <c r="K13" s="475">
        <f t="shared" si="3"/>
        <v>5.6415204574827822</v>
      </c>
    </row>
    <row r="14" spans="1:11" s="209" customFormat="1" ht="14.25" x14ac:dyDescent="0.2">
      <c r="A14" s="212">
        <v>4</v>
      </c>
      <c r="B14" s="213" t="s">
        <v>78</v>
      </c>
      <c r="C14" s="475">
        <v>1</v>
      </c>
      <c r="D14" s="475">
        <v>1</v>
      </c>
      <c r="E14" s="475">
        <v>1</v>
      </c>
      <c r="F14" s="475">
        <f t="shared" si="0"/>
        <v>3</v>
      </c>
      <c r="G14" s="475">
        <v>13256.2</v>
      </c>
      <c r="H14" s="475">
        <v>50349.27</v>
      </c>
      <c r="I14" s="475">
        <f t="shared" si="1"/>
        <v>63605.47</v>
      </c>
      <c r="J14" s="475">
        <f t="shared" si="2"/>
        <v>21201.823333333334</v>
      </c>
      <c r="K14" s="475">
        <f t="shared" si="3"/>
        <v>379.81676498544073</v>
      </c>
    </row>
    <row r="15" spans="1:11" s="209" customFormat="1" ht="14.25" x14ac:dyDescent="0.2">
      <c r="A15" s="212">
        <v>5</v>
      </c>
      <c r="B15" s="213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09" customFormat="1" ht="14.25" x14ac:dyDescent="0.2">
      <c r="A16" s="212">
        <v>6</v>
      </c>
      <c r="B16" s="213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209" customFormat="1" ht="14.25" x14ac:dyDescent="0.2">
      <c r="A17" s="212">
        <v>7</v>
      </c>
      <c r="B17" s="213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09" customFormat="1" ht="14.25" x14ac:dyDescent="0.2">
      <c r="A18" s="212">
        <v>8</v>
      </c>
      <c r="B18" s="213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09" customFormat="1" ht="14.25" x14ac:dyDescent="0.2">
      <c r="A19" s="212">
        <v>9</v>
      </c>
      <c r="B19" s="213" t="s">
        <v>83</v>
      </c>
      <c r="C19" s="475">
        <v>0</v>
      </c>
      <c r="D19" s="475">
        <v>0</v>
      </c>
      <c r="E19" s="475">
        <v>1</v>
      </c>
      <c r="F19" s="475">
        <f t="shared" si="0"/>
        <v>1</v>
      </c>
      <c r="G19" s="475">
        <v>880.91</v>
      </c>
      <c r="H19" s="475">
        <v>164.72</v>
      </c>
      <c r="I19" s="475">
        <f t="shared" si="1"/>
        <v>1045.6299999999999</v>
      </c>
      <c r="J19" s="475">
        <f t="shared" si="2"/>
        <v>1045.6299999999999</v>
      </c>
      <c r="K19" s="475">
        <f t="shared" si="3"/>
        <v>18.698845512027336</v>
      </c>
    </row>
    <row r="20" spans="1:11" s="209" customFormat="1" ht="14.25" x14ac:dyDescent="0.2">
      <c r="A20" s="212">
        <v>10</v>
      </c>
      <c r="B20" s="213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09" customFormat="1" ht="14.25" x14ac:dyDescent="0.2">
      <c r="A21" s="212">
        <v>11</v>
      </c>
      <c r="B21" s="213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209" customFormat="1" ht="14.25" x14ac:dyDescent="0.2">
      <c r="A22" s="212">
        <v>12</v>
      </c>
      <c r="B22" s="213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09" customFormat="1" ht="14.25" x14ac:dyDescent="0.2">
      <c r="A23" s="212">
        <v>13</v>
      </c>
      <c r="B23" s="213" t="s">
        <v>87</v>
      </c>
      <c r="C23" s="475">
        <v>5</v>
      </c>
      <c r="D23" s="475">
        <v>4</v>
      </c>
      <c r="E23" s="475">
        <v>1</v>
      </c>
      <c r="F23" s="475">
        <f t="shared" si="0"/>
        <v>10</v>
      </c>
      <c r="G23" s="475">
        <v>8209.76</v>
      </c>
      <c r="H23" s="475">
        <v>10476.85</v>
      </c>
      <c r="I23" s="475">
        <f t="shared" si="1"/>
        <v>18686.61</v>
      </c>
      <c r="J23" s="475">
        <f t="shared" si="2"/>
        <v>1868.6610000000001</v>
      </c>
      <c r="K23" s="475">
        <f t="shared" si="3"/>
        <v>127.6145709496989</v>
      </c>
    </row>
    <row r="24" spans="1:11" s="209" customFormat="1" ht="14.25" x14ac:dyDescent="0.2">
      <c r="A24" s="212">
        <v>14</v>
      </c>
      <c r="B24" s="213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09" customFormat="1" ht="14.25" x14ac:dyDescent="0.2">
      <c r="A25" s="212">
        <v>15</v>
      </c>
      <c r="B25" s="213" t="s">
        <v>89</v>
      </c>
      <c r="C25" s="475">
        <v>3</v>
      </c>
      <c r="D25" s="475">
        <v>3</v>
      </c>
      <c r="E25" s="475">
        <v>2</v>
      </c>
      <c r="F25" s="475">
        <f t="shared" si="0"/>
        <v>8</v>
      </c>
      <c r="G25" s="475">
        <v>11716.59</v>
      </c>
      <c r="H25" s="475">
        <v>30517.82</v>
      </c>
      <c r="I25" s="475">
        <f t="shared" si="1"/>
        <v>42234.41</v>
      </c>
      <c r="J25" s="475">
        <f t="shared" si="2"/>
        <v>5279.3012500000004</v>
      </c>
      <c r="K25" s="475">
        <f t="shared" si="3"/>
        <v>260.46673989616431</v>
      </c>
    </row>
    <row r="26" spans="1:11" s="209" customFormat="1" ht="14.25" x14ac:dyDescent="0.2">
      <c r="A26" s="212">
        <v>16</v>
      </c>
      <c r="B26" s="213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209" customFormat="1" ht="14.25" x14ac:dyDescent="0.2">
      <c r="A27" s="212">
        <v>17</v>
      </c>
      <c r="B27" s="213" t="s">
        <v>91</v>
      </c>
      <c r="C27" s="475">
        <v>0</v>
      </c>
      <c r="D27" s="475">
        <v>0</v>
      </c>
      <c r="E27" s="475">
        <v>20</v>
      </c>
      <c r="F27" s="475">
        <f t="shared" si="0"/>
        <v>20</v>
      </c>
      <c r="G27" s="475">
        <v>1614089.68</v>
      </c>
      <c r="H27" s="475">
        <v>1943723.4</v>
      </c>
      <c r="I27" s="475">
        <f t="shared" si="1"/>
        <v>3557813.08</v>
      </c>
      <c r="J27" s="475">
        <f t="shared" si="2"/>
        <v>177890.65400000001</v>
      </c>
      <c r="K27" s="475">
        <f t="shared" si="3"/>
        <v>120.42226798699313</v>
      </c>
    </row>
    <row r="28" spans="1:11" s="209" customFormat="1" ht="14.25" x14ac:dyDescent="0.2">
      <c r="A28" s="212">
        <v>18</v>
      </c>
      <c r="B28" s="213" t="s">
        <v>92</v>
      </c>
      <c r="C28" s="475">
        <v>0</v>
      </c>
      <c r="D28" s="475">
        <v>0</v>
      </c>
      <c r="E28" s="475">
        <v>38</v>
      </c>
      <c r="F28" s="475">
        <f t="shared" si="0"/>
        <v>38</v>
      </c>
      <c r="G28" s="475">
        <v>1715762.18</v>
      </c>
      <c r="H28" s="475">
        <v>572309.09</v>
      </c>
      <c r="I28" s="475">
        <f t="shared" si="1"/>
        <v>2288071.27</v>
      </c>
      <c r="J28" s="475">
        <f t="shared" si="2"/>
        <v>60212.401842105261</v>
      </c>
      <c r="K28" s="475">
        <f t="shared" si="3"/>
        <v>33.355968366198631</v>
      </c>
    </row>
    <row r="29" spans="1:11" s="209" customFormat="1" ht="14.25" x14ac:dyDescent="0.2">
      <c r="A29" s="212">
        <v>19</v>
      </c>
      <c r="B29" s="213" t="s">
        <v>93</v>
      </c>
      <c r="C29" s="475">
        <v>0</v>
      </c>
      <c r="D29" s="475">
        <v>0</v>
      </c>
      <c r="E29" s="475">
        <v>5</v>
      </c>
      <c r="F29" s="475">
        <f t="shared" si="0"/>
        <v>5</v>
      </c>
      <c r="G29" s="475">
        <v>68215.48</v>
      </c>
      <c r="H29" s="475">
        <v>123747.43</v>
      </c>
      <c r="I29" s="475">
        <f t="shared" si="1"/>
        <v>191962.90999999997</v>
      </c>
      <c r="J29" s="475">
        <f t="shared" si="2"/>
        <v>38392.581999999995</v>
      </c>
      <c r="K29" s="475">
        <f t="shared" si="3"/>
        <v>181.40666898481109</v>
      </c>
    </row>
    <row r="30" spans="1:11" s="209" customFormat="1" ht="14.25" x14ac:dyDescent="0.2">
      <c r="A30" s="212">
        <v>20</v>
      </c>
      <c r="B30" s="213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09" customFormat="1" ht="14.25" x14ac:dyDescent="0.2">
      <c r="A31" s="212">
        <v>21</v>
      </c>
      <c r="B31" s="213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09" customFormat="1" ht="14.25" x14ac:dyDescent="0.2">
      <c r="A32" s="212">
        <v>22</v>
      </c>
      <c r="B32" s="213" t="s">
        <v>96</v>
      </c>
      <c r="C32" s="475">
        <v>6</v>
      </c>
      <c r="D32" s="475">
        <v>6</v>
      </c>
      <c r="E32" s="475">
        <v>4</v>
      </c>
      <c r="F32" s="475">
        <f t="shared" si="0"/>
        <v>16</v>
      </c>
      <c r="G32" s="475">
        <v>44706.67</v>
      </c>
      <c r="H32" s="475">
        <v>98531.39</v>
      </c>
      <c r="I32" s="475">
        <f t="shared" si="1"/>
        <v>143238.06</v>
      </c>
      <c r="J32" s="475">
        <f t="shared" si="2"/>
        <v>8952.3787499999999</v>
      </c>
      <c r="K32" s="475">
        <f t="shared" si="3"/>
        <v>220.39527882528495</v>
      </c>
    </row>
    <row r="33" spans="1:11" s="209" customFormat="1" ht="14.25" x14ac:dyDescent="0.2">
      <c r="A33" s="212">
        <v>23</v>
      </c>
      <c r="B33" s="213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209" customFormat="1" ht="14.25" x14ac:dyDescent="0.2">
      <c r="A34" s="462">
        <v>24</v>
      </c>
      <c r="B34" s="213" t="s">
        <v>110</v>
      </c>
      <c r="C34" s="475">
        <v>0</v>
      </c>
      <c r="D34" s="475">
        <v>1</v>
      </c>
      <c r="E34" s="475">
        <v>2</v>
      </c>
      <c r="F34" s="475">
        <f>(C34+D34+E34)</f>
        <v>3</v>
      </c>
      <c r="G34" s="475">
        <v>13424.59</v>
      </c>
      <c r="H34" s="475">
        <v>20555</v>
      </c>
      <c r="I34" s="475">
        <f>(G34+H34)</f>
        <v>33979.589999999997</v>
      </c>
      <c r="J34" s="475">
        <f>(I34/F34)</f>
        <v>11326.529999999999</v>
      </c>
      <c r="K34" s="475">
        <f>(H34/G34)*100</f>
        <v>153.1145457701129</v>
      </c>
    </row>
    <row r="35" spans="1:11" s="209" customFormat="1" ht="14.25" x14ac:dyDescent="0.2">
      <c r="A35" s="462">
        <v>25</v>
      </c>
      <c r="B35" s="213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09" customFormat="1" ht="14.25" x14ac:dyDescent="0.2">
      <c r="A36" s="462">
        <v>26</v>
      </c>
      <c r="B36" s="213" t="s">
        <v>99</v>
      </c>
      <c r="C36" s="475">
        <v>7</v>
      </c>
      <c r="D36" s="475">
        <v>12</v>
      </c>
      <c r="E36" s="475">
        <v>15</v>
      </c>
      <c r="F36" s="475">
        <f t="shared" si="0"/>
        <v>34</v>
      </c>
      <c r="G36" s="475">
        <v>332972.65000000002</v>
      </c>
      <c r="H36" s="475">
        <v>495205.9</v>
      </c>
      <c r="I36" s="475">
        <f t="shared" si="1"/>
        <v>828178.55</v>
      </c>
      <c r="J36" s="475">
        <f t="shared" si="2"/>
        <v>24358.192647058826</v>
      </c>
      <c r="K36" s="475">
        <f t="shared" si="3"/>
        <v>148.7226953925495</v>
      </c>
    </row>
    <row r="37" spans="1:11" s="209" customFormat="1" ht="14.25" x14ac:dyDescent="0.2">
      <c r="A37" s="462">
        <v>27</v>
      </c>
      <c r="B37" s="213" t="s">
        <v>100</v>
      </c>
      <c r="C37" s="475">
        <v>2</v>
      </c>
      <c r="D37" s="475">
        <v>4</v>
      </c>
      <c r="E37" s="475">
        <v>2</v>
      </c>
      <c r="F37" s="475">
        <f t="shared" si="0"/>
        <v>8</v>
      </c>
      <c r="G37" s="475">
        <v>25362.28</v>
      </c>
      <c r="H37" s="475">
        <v>7828.06</v>
      </c>
      <c r="I37" s="475">
        <f t="shared" si="1"/>
        <v>33190.339999999997</v>
      </c>
      <c r="J37" s="475">
        <f t="shared" si="2"/>
        <v>4148.7924999999996</v>
      </c>
      <c r="K37" s="475">
        <f t="shared" si="3"/>
        <v>30.864969553210521</v>
      </c>
    </row>
    <row r="38" spans="1:11" s="209" customFormat="1" ht="14.25" x14ac:dyDescent="0.2">
      <c r="A38" s="462">
        <v>28</v>
      </c>
      <c r="B38" s="213" t="s">
        <v>101</v>
      </c>
      <c r="C38" s="475">
        <v>0</v>
      </c>
      <c r="D38" s="475">
        <v>2</v>
      </c>
      <c r="E38" s="475">
        <v>0</v>
      </c>
      <c r="F38" s="475">
        <f t="shared" si="0"/>
        <v>2</v>
      </c>
      <c r="G38" s="475">
        <v>1584.23</v>
      </c>
      <c r="H38" s="475">
        <v>17.71</v>
      </c>
      <c r="I38" s="475">
        <f t="shared" si="1"/>
        <v>1601.94</v>
      </c>
      <c r="J38" s="475">
        <f t="shared" si="2"/>
        <v>800.97</v>
      </c>
      <c r="K38" s="475">
        <f t="shared" si="3"/>
        <v>1.1178932351994344</v>
      </c>
    </row>
    <row r="39" spans="1:11" s="209" customFormat="1" ht="14.25" x14ac:dyDescent="0.2">
      <c r="A39" s="462">
        <v>29</v>
      </c>
      <c r="B39" s="213" t="s">
        <v>102</v>
      </c>
      <c r="C39" s="475">
        <v>2</v>
      </c>
      <c r="D39" s="475">
        <v>3</v>
      </c>
      <c r="E39" s="475">
        <v>1</v>
      </c>
      <c r="F39" s="475">
        <f t="shared" si="0"/>
        <v>6</v>
      </c>
      <c r="G39" s="475">
        <v>8948.8799999999992</v>
      </c>
      <c r="H39" s="475">
        <v>2859.51</v>
      </c>
      <c r="I39" s="475">
        <f t="shared" si="1"/>
        <v>11808.39</v>
      </c>
      <c r="J39" s="475">
        <f t="shared" si="2"/>
        <v>1968.0649999999998</v>
      </c>
      <c r="K39" s="475">
        <f t="shared" si="3"/>
        <v>31.953831093946956</v>
      </c>
    </row>
    <row r="40" spans="1:11" s="209" customFormat="1" ht="14.25" x14ac:dyDescent="0.2">
      <c r="A40" s="462">
        <v>30</v>
      </c>
      <c r="B40" s="213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209" customFormat="1" ht="14.25" x14ac:dyDescent="0.2">
      <c r="A41" s="462">
        <v>31</v>
      </c>
      <c r="B41" s="213" t="s">
        <v>104</v>
      </c>
      <c r="C41" s="475">
        <v>0</v>
      </c>
      <c r="D41" s="475">
        <v>1</v>
      </c>
      <c r="E41" s="475">
        <v>0</v>
      </c>
      <c r="F41" s="475">
        <f t="shared" si="0"/>
        <v>1</v>
      </c>
      <c r="G41" s="475">
        <v>166.06</v>
      </c>
      <c r="H41" s="475">
        <v>53.47</v>
      </c>
      <c r="I41" s="475">
        <f t="shared" si="1"/>
        <v>219.53</v>
      </c>
      <c r="J41" s="475">
        <f t="shared" si="2"/>
        <v>219.53</v>
      </c>
      <c r="K41" s="475">
        <f t="shared" si="3"/>
        <v>32.199205106587982</v>
      </c>
    </row>
    <row r="42" spans="1:11" s="209" customFormat="1" ht="14.25" x14ac:dyDescent="0.2">
      <c r="A42" s="462">
        <v>32</v>
      </c>
      <c r="B42" s="213" t="s">
        <v>105</v>
      </c>
      <c r="C42" s="475">
        <v>0</v>
      </c>
      <c r="D42" s="475">
        <v>0</v>
      </c>
      <c r="E42" s="475">
        <v>0</v>
      </c>
      <c r="F42" s="475">
        <f t="shared" si="0"/>
        <v>0</v>
      </c>
      <c r="G42" s="475">
        <v>0</v>
      </c>
      <c r="H42" s="475">
        <v>0</v>
      </c>
      <c r="I42" s="475">
        <f t="shared" si="1"/>
        <v>0</v>
      </c>
      <c r="J42" s="475" t="e">
        <f t="shared" si="2"/>
        <v>#DIV/0!</v>
      </c>
      <c r="K42" s="475" t="e">
        <f t="shared" si="3"/>
        <v>#DIV/0!</v>
      </c>
    </row>
    <row r="43" spans="1:11" s="209" customFormat="1" ht="14.25" x14ac:dyDescent="0.2">
      <c r="A43" s="462">
        <v>33</v>
      </c>
      <c r="B43" s="213" t="s">
        <v>106</v>
      </c>
      <c r="C43" s="475">
        <v>0</v>
      </c>
      <c r="D43" s="475">
        <v>0</v>
      </c>
      <c r="E43" s="475">
        <v>18</v>
      </c>
      <c r="F43" s="475">
        <f t="shared" si="0"/>
        <v>18</v>
      </c>
      <c r="G43" s="475">
        <v>209155.61</v>
      </c>
      <c r="H43" s="475">
        <v>96262.29</v>
      </c>
      <c r="I43" s="475">
        <f t="shared" si="1"/>
        <v>305417.89999999997</v>
      </c>
      <c r="J43" s="475">
        <f t="shared" si="2"/>
        <v>16967.661111111109</v>
      </c>
      <c r="K43" s="475">
        <f t="shared" si="3"/>
        <v>46.024244819443282</v>
      </c>
    </row>
    <row r="44" spans="1:11" s="209" customFormat="1" ht="14.25" x14ac:dyDescent="0.2">
      <c r="A44" s="462">
        <v>34</v>
      </c>
      <c r="B44" s="213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209" customFormat="1" ht="14.25" x14ac:dyDescent="0.2">
      <c r="A45" s="462">
        <v>35</v>
      </c>
      <c r="B45" s="213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209" customFormat="1" ht="14.25" x14ac:dyDescent="0.2">
      <c r="A46" s="462">
        <v>36</v>
      </c>
      <c r="B46" s="213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208" customFormat="1" x14ac:dyDescent="0.2">
      <c r="A47" s="550" t="s">
        <v>63</v>
      </c>
      <c r="B47" s="551"/>
      <c r="C47" s="478">
        <f t="shared" ref="C47:I47" si="4">SUM(C4:C46)</f>
        <v>30</v>
      </c>
      <c r="D47" s="478">
        <f t="shared" si="4"/>
        <v>41</v>
      </c>
      <c r="E47" s="478">
        <f t="shared" si="4"/>
        <v>112</v>
      </c>
      <c r="F47" s="478">
        <f t="shared" si="4"/>
        <v>183</v>
      </c>
      <c r="G47" s="478">
        <f t="shared" si="4"/>
        <v>4081601.2899999991</v>
      </c>
      <c r="H47" s="478">
        <f t="shared" si="4"/>
        <v>3479016.13</v>
      </c>
      <c r="I47" s="478">
        <f t="shared" si="4"/>
        <v>7560617.4199999999</v>
      </c>
      <c r="J47" s="478">
        <f t="shared" si="2"/>
        <v>41314.849289617487</v>
      </c>
      <c r="K47" s="478">
        <f t="shared" si="3"/>
        <v>85.236550138389461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0" sqref="L10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148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21" t="s">
        <v>2</v>
      </c>
    </row>
    <row r="10" spans="1:11" ht="30" customHeight="1" x14ac:dyDescent="0.2">
      <c r="A10" s="217" t="s">
        <v>64</v>
      </c>
      <c r="B10" s="217" t="s">
        <v>117</v>
      </c>
      <c r="C10" s="217" t="s">
        <v>118</v>
      </c>
      <c r="D10" s="217" t="s">
        <v>67</v>
      </c>
      <c r="E10" s="217" t="s">
        <v>119</v>
      </c>
      <c r="F10" s="217" t="s">
        <v>69</v>
      </c>
      <c r="G10" s="217" t="s">
        <v>70</v>
      </c>
      <c r="H10" s="217" t="s">
        <v>71</v>
      </c>
      <c r="I10" s="217" t="s">
        <v>72</v>
      </c>
      <c r="J10" s="217" t="s">
        <v>73</v>
      </c>
      <c r="K10" s="217" t="s">
        <v>74</v>
      </c>
    </row>
    <row r="11" spans="1:11" s="216" customFormat="1" ht="14.25" x14ac:dyDescent="0.2">
      <c r="A11" s="219">
        <v>1</v>
      </c>
      <c r="B11" s="220" t="s">
        <v>75</v>
      </c>
      <c r="C11" s="475">
        <v>0</v>
      </c>
      <c r="D11" s="475">
        <v>3</v>
      </c>
      <c r="E11" s="475">
        <v>2</v>
      </c>
      <c r="F11" s="475">
        <f t="shared" ref="F11:F46" si="0">(C11+D11+E11)</f>
        <v>5</v>
      </c>
      <c r="G11" s="475">
        <v>13814.95</v>
      </c>
      <c r="H11" s="475">
        <v>22931.47</v>
      </c>
      <c r="I11" s="475">
        <f t="shared" ref="I11:I46" si="1">(G11+H11)</f>
        <v>36746.42</v>
      </c>
      <c r="J11" s="475">
        <f t="shared" ref="J11:J47" si="2">(I11/F11)</f>
        <v>7349.2839999999997</v>
      </c>
      <c r="K11" s="475">
        <f t="shared" ref="K11:K47" si="3">(H11/G11)*100</f>
        <v>165.99024969326709</v>
      </c>
    </row>
    <row r="12" spans="1:11" s="216" customFormat="1" ht="14.25" x14ac:dyDescent="0.2">
      <c r="A12" s="219">
        <v>2</v>
      </c>
      <c r="B12" s="220" t="s">
        <v>76</v>
      </c>
      <c r="C12" s="475">
        <v>0</v>
      </c>
      <c r="D12" s="475">
        <v>0</v>
      </c>
      <c r="E12" s="475">
        <v>1</v>
      </c>
      <c r="F12" s="475">
        <f t="shared" si="0"/>
        <v>1</v>
      </c>
      <c r="G12" s="475">
        <v>14499.65</v>
      </c>
      <c r="H12" s="475">
        <v>4629.29</v>
      </c>
      <c r="I12" s="475">
        <f t="shared" si="1"/>
        <v>19128.939999999999</v>
      </c>
      <c r="J12" s="475">
        <f t="shared" si="2"/>
        <v>19128.939999999999</v>
      </c>
      <c r="K12" s="475">
        <f t="shared" si="3"/>
        <v>31.926908580551945</v>
      </c>
    </row>
    <row r="13" spans="1:11" s="216" customFormat="1" ht="14.25" x14ac:dyDescent="0.2">
      <c r="A13" s="219">
        <v>3</v>
      </c>
      <c r="B13" s="220" t="s">
        <v>77</v>
      </c>
      <c r="C13" s="475">
        <v>0</v>
      </c>
      <c r="D13" s="475">
        <v>0</v>
      </c>
      <c r="E13" s="475">
        <v>1</v>
      </c>
      <c r="F13" s="475">
        <f t="shared" si="0"/>
        <v>1</v>
      </c>
      <c r="G13" s="475">
        <v>4762.37</v>
      </c>
      <c r="H13" s="475">
        <v>9403.52</v>
      </c>
      <c r="I13" s="475">
        <f t="shared" si="1"/>
        <v>14165.89</v>
      </c>
      <c r="J13" s="475">
        <f t="shared" si="2"/>
        <v>14165.89</v>
      </c>
      <c r="K13" s="475">
        <f t="shared" si="3"/>
        <v>197.4546286827777</v>
      </c>
    </row>
    <row r="14" spans="1:11" s="216" customFormat="1" ht="14.25" x14ac:dyDescent="0.2">
      <c r="A14" s="219">
        <v>4</v>
      </c>
      <c r="B14" s="220" t="s">
        <v>78</v>
      </c>
      <c r="C14" s="475">
        <v>0</v>
      </c>
      <c r="D14" s="475">
        <v>1</v>
      </c>
      <c r="E14" s="475">
        <v>1</v>
      </c>
      <c r="F14" s="475">
        <f t="shared" si="0"/>
        <v>2</v>
      </c>
      <c r="G14" s="475">
        <v>15798.21</v>
      </c>
      <c r="H14" s="475">
        <v>20642.36</v>
      </c>
      <c r="I14" s="475">
        <f t="shared" si="1"/>
        <v>36440.57</v>
      </c>
      <c r="J14" s="475">
        <f t="shared" si="2"/>
        <v>18220.285</v>
      </c>
      <c r="K14" s="475">
        <f t="shared" si="3"/>
        <v>130.66265102185628</v>
      </c>
    </row>
    <row r="15" spans="1:11" s="216" customFormat="1" ht="14.25" x14ac:dyDescent="0.2">
      <c r="A15" s="219">
        <v>5</v>
      </c>
      <c r="B15" s="220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16" customFormat="1" ht="14.25" x14ac:dyDescent="0.2">
      <c r="A16" s="219">
        <v>6</v>
      </c>
      <c r="B16" s="220" t="s">
        <v>80</v>
      </c>
      <c r="C16" s="475">
        <v>0</v>
      </c>
      <c r="D16" s="475">
        <v>1</v>
      </c>
      <c r="E16" s="475">
        <v>0</v>
      </c>
      <c r="F16" s="475">
        <f t="shared" si="0"/>
        <v>1</v>
      </c>
      <c r="G16" s="475">
        <v>0</v>
      </c>
      <c r="H16" s="475">
        <v>1796.42</v>
      </c>
      <c r="I16" s="475">
        <f t="shared" si="1"/>
        <v>1796.42</v>
      </c>
      <c r="J16" s="475">
        <f t="shared" si="2"/>
        <v>1796.42</v>
      </c>
      <c r="K16" s="475" t="e">
        <f t="shared" si="3"/>
        <v>#DIV/0!</v>
      </c>
    </row>
    <row r="17" spans="1:11" s="216" customFormat="1" ht="14.25" x14ac:dyDescent="0.2">
      <c r="A17" s="219">
        <v>7</v>
      </c>
      <c r="B17" s="220" t="s">
        <v>81</v>
      </c>
      <c r="C17" s="475">
        <v>0</v>
      </c>
      <c r="D17" s="475">
        <v>2</v>
      </c>
      <c r="E17" s="475">
        <v>0</v>
      </c>
      <c r="F17" s="475">
        <f t="shared" si="0"/>
        <v>2</v>
      </c>
      <c r="G17" s="475">
        <v>0</v>
      </c>
      <c r="H17" s="475">
        <v>1607.55</v>
      </c>
      <c r="I17" s="475">
        <f t="shared" si="1"/>
        <v>1607.55</v>
      </c>
      <c r="J17" s="475">
        <f t="shared" si="2"/>
        <v>803.77499999999998</v>
      </c>
      <c r="K17" s="475" t="e">
        <f t="shared" si="3"/>
        <v>#DIV/0!</v>
      </c>
    </row>
    <row r="18" spans="1:11" s="216" customFormat="1" ht="14.25" x14ac:dyDescent="0.2">
      <c r="A18" s="219">
        <v>8</v>
      </c>
      <c r="B18" s="220" t="s">
        <v>82</v>
      </c>
      <c r="C18" s="475">
        <v>0</v>
      </c>
      <c r="D18" s="475">
        <v>0</v>
      </c>
      <c r="E18" s="475">
        <v>1</v>
      </c>
      <c r="F18" s="475">
        <f t="shared" si="0"/>
        <v>1</v>
      </c>
      <c r="G18" s="475">
        <v>29617.03</v>
      </c>
      <c r="H18" s="475">
        <v>6997.17</v>
      </c>
      <c r="I18" s="475">
        <f t="shared" si="1"/>
        <v>36614.199999999997</v>
      </c>
      <c r="J18" s="475">
        <f t="shared" si="2"/>
        <v>36614.199999999997</v>
      </c>
      <c r="K18" s="475">
        <f t="shared" si="3"/>
        <v>23.625495196513629</v>
      </c>
    </row>
    <row r="19" spans="1:11" s="216" customFormat="1" ht="14.25" x14ac:dyDescent="0.2">
      <c r="A19" s="219">
        <v>9</v>
      </c>
      <c r="B19" s="220" t="s">
        <v>83</v>
      </c>
      <c r="C19" s="475">
        <v>0</v>
      </c>
      <c r="D19" s="475">
        <v>0</v>
      </c>
      <c r="E19" s="475">
        <v>1</v>
      </c>
      <c r="F19" s="475">
        <f t="shared" si="0"/>
        <v>1</v>
      </c>
      <c r="G19" s="475">
        <v>2916.58</v>
      </c>
      <c r="H19" s="475">
        <v>3922.94</v>
      </c>
      <c r="I19" s="475">
        <f t="shared" si="1"/>
        <v>6839.52</v>
      </c>
      <c r="J19" s="475">
        <f t="shared" si="2"/>
        <v>6839.52</v>
      </c>
      <c r="K19" s="475">
        <f t="shared" si="3"/>
        <v>134.50479671395951</v>
      </c>
    </row>
    <row r="20" spans="1:11" s="216" customFormat="1" ht="14.25" x14ac:dyDescent="0.2">
      <c r="A20" s="219">
        <v>10</v>
      </c>
      <c r="B20" s="220" t="s">
        <v>84</v>
      </c>
      <c r="C20" s="475">
        <v>0</v>
      </c>
      <c r="D20" s="475">
        <v>1</v>
      </c>
      <c r="E20" s="475">
        <v>0</v>
      </c>
      <c r="F20" s="475">
        <f t="shared" si="0"/>
        <v>1</v>
      </c>
      <c r="G20" s="475">
        <v>0</v>
      </c>
      <c r="H20" s="475">
        <v>336.4</v>
      </c>
      <c r="I20" s="475">
        <f t="shared" si="1"/>
        <v>336.4</v>
      </c>
      <c r="J20" s="475">
        <f t="shared" si="2"/>
        <v>336.4</v>
      </c>
      <c r="K20" s="475" t="e">
        <f t="shared" si="3"/>
        <v>#DIV/0!</v>
      </c>
    </row>
    <row r="21" spans="1:11" s="216" customFormat="1" ht="14.25" x14ac:dyDescent="0.2">
      <c r="A21" s="219">
        <v>11</v>
      </c>
      <c r="B21" s="220" t="s">
        <v>85</v>
      </c>
      <c r="C21" s="475">
        <v>0</v>
      </c>
      <c r="D21" s="475">
        <v>0</v>
      </c>
      <c r="E21" s="475">
        <v>1</v>
      </c>
      <c r="F21" s="475">
        <f t="shared" si="0"/>
        <v>1</v>
      </c>
      <c r="G21" s="475">
        <v>7462.72</v>
      </c>
      <c r="H21" s="475">
        <v>4757.4399999999996</v>
      </c>
      <c r="I21" s="475">
        <f t="shared" si="1"/>
        <v>12220.16</v>
      </c>
      <c r="J21" s="475">
        <f t="shared" si="2"/>
        <v>12220.16</v>
      </c>
      <c r="K21" s="475">
        <f t="shared" si="3"/>
        <v>63.749410402641395</v>
      </c>
    </row>
    <row r="22" spans="1:11" s="216" customFormat="1" ht="14.25" x14ac:dyDescent="0.2">
      <c r="A22" s="219">
        <v>12</v>
      </c>
      <c r="B22" s="220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16" customFormat="1" ht="14.25" x14ac:dyDescent="0.2">
      <c r="A23" s="219">
        <v>13</v>
      </c>
      <c r="B23" s="220" t="s">
        <v>87</v>
      </c>
      <c r="C23" s="475">
        <v>0</v>
      </c>
      <c r="D23" s="475">
        <v>0</v>
      </c>
      <c r="E23" s="475">
        <v>2</v>
      </c>
      <c r="F23" s="475">
        <f t="shared" si="0"/>
        <v>2</v>
      </c>
      <c r="G23" s="475">
        <v>9790.68</v>
      </c>
      <c r="H23" s="475">
        <v>11913.93</v>
      </c>
      <c r="I23" s="475">
        <f t="shared" si="1"/>
        <v>21704.61</v>
      </c>
      <c r="J23" s="475">
        <f t="shared" si="2"/>
        <v>10852.305</v>
      </c>
      <c r="K23" s="475">
        <f t="shared" si="3"/>
        <v>121.68644057409699</v>
      </c>
    </row>
    <row r="24" spans="1:11" s="216" customFormat="1" ht="14.25" x14ac:dyDescent="0.2">
      <c r="A24" s="219">
        <v>14</v>
      </c>
      <c r="B24" s="220" t="s">
        <v>88</v>
      </c>
      <c r="C24" s="475">
        <v>0</v>
      </c>
      <c r="D24" s="475">
        <v>0</v>
      </c>
      <c r="E24" s="475">
        <v>1</v>
      </c>
      <c r="F24" s="475">
        <f t="shared" si="0"/>
        <v>1</v>
      </c>
      <c r="G24" s="475">
        <v>11357.75</v>
      </c>
      <c r="H24" s="475">
        <v>8739.09</v>
      </c>
      <c r="I24" s="475">
        <f t="shared" si="1"/>
        <v>20096.84</v>
      </c>
      <c r="J24" s="475">
        <f t="shared" si="2"/>
        <v>20096.84</v>
      </c>
      <c r="K24" s="475">
        <f t="shared" si="3"/>
        <v>76.943848913737327</v>
      </c>
    </row>
    <row r="25" spans="1:11" s="216" customFormat="1" ht="14.25" x14ac:dyDescent="0.2">
      <c r="A25" s="219">
        <v>15</v>
      </c>
      <c r="B25" s="220" t="s">
        <v>89</v>
      </c>
      <c r="C25" s="475">
        <v>0</v>
      </c>
      <c r="D25" s="475">
        <v>1</v>
      </c>
      <c r="E25" s="475">
        <v>1</v>
      </c>
      <c r="F25" s="475">
        <f t="shared" si="0"/>
        <v>2</v>
      </c>
      <c r="G25" s="475">
        <v>25619.75</v>
      </c>
      <c r="H25" s="475">
        <v>12991.52</v>
      </c>
      <c r="I25" s="475">
        <f t="shared" si="1"/>
        <v>38611.270000000004</v>
      </c>
      <c r="J25" s="475">
        <f t="shared" si="2"/>
        <v>19305.635000000002</v>
      </c>
      <c r="K25" s="475">
        <f t="shared" si="3"/>
        <v>50.709003795899655</v>
      </c>
    </row>
    <row r="26" spans="1:11" s="216" customFormat="1" ht="14.25" x14ac:dyDescent="0.2">
      <c r="A26" s="219">
        <v>16</v>
      </c>
      <c r="B26" s="220" t="s">
        <v>90</v>
      </c>
      <c r="C26" s="475">
        <v>0</v>
      </c>
      <c r="D26" s="475">
        <v>0</v>
      </c>
      <c r="E26" s="475">
        <v>1</v>
      </c>
      <c r="F26" s="475">
        <f t="shared" si="0"/>
        <v>1</v>
      </c>
      <c r="G26" s="475">
        <v>5717.69</v>
      </c>
      <c r="H26" s="475">
        <v>8538.89</v>
      </c>
      <c r="I26" s="475">
        <f t="shared" si="1"/>
        <v>14256.579999999998</v>
      </c>
      <c r="J26" s="475">
        <f t="shared" si="2"/>
        <v>14256.579999999998</v>
      </c>
      <c r="K26" s="475">
        <f t="shared" si="3"/>
        <v>149.34160473897674</v>
      </c>
    </row>
    <row r="27" spans="1:11" s="216" customFormat="1" ht="14.25" x14ac:dyDescent="0.2">
      <c r="A27" s="219">
        <v>17</v>
      </c>
      <c r="B27" s="220" t="s">
        <v>91</v>
      </c>
      <c r="C27" s="475">
        <v>0</v>
      </c>
      <c r="D27" s="475">
        <v>0</v>
      </c>
      <c r="E27" s="475">
        <v>2</v>
      </c>
      <c r="F27" s="475">
        <f t="shared" si="0"/>
        <v>2</v>
      </c>
      <c r="G27" s="475">
        <v>5498.35</v>
      </c>
      <c r="H27" s="475">
        <v>332.88</v>
      </c>
      <c r="I27" s="475">
        <f t="shared" si="1"/>
        <v>5831.2300000000005</v>
      </c>
      <c r="J27" s="475">
        <f t="shared" si="2"/>
        <v>2915.6150000000002</v>
      </c>
      <c r="K27" s="475">
        <f t="shared" si="3"/>
        <v>6.0541798903307349</v>
      </c>
    </row>
    <row r="28" spans="1:11" s="216" customFormat="1" ht="14.25" x14ac:dyDescent="0.2">
      <c r="A28" s="219">
        <v>18</v>
      </c>
      <c r="B28" s="220" t="s">
        <v>92</v>
      </c>
      <c r="C28" s="475">
        <v>0</v>
      </c>
      <c r="D28" s="475">
        <v>0</v>
      </c>
      <c r="E28" s="475">
        <v>9</v>
      </c>
      <c r="F28" s="475">
        <f t="shared" si="0"/>
        <v>9</v>
      </c>
      <c r="G28" s="475">
        <v>695375.64</v>
      </c>
      <c r="H28" s="475">
        <v>172231.43</v>
      </c>
      <c r="I28" s="475">
        <f t="shared" si="1"/>
        <v>867607.07000000007</v>
      </c>
      <c r="J28" s="475">
        <f t="shared" si="2"/>
        <v>96400.785555555558</v>
      </c>
      <c r="K28" s="475">
        <f t="shared" si="3"/>
        <v>24.76811382118591</v>
      </c>
    </row>
    <row r="29" spans="1:11" s="216" customFormat="1" ht="14.25" x14ac:dyDescent="0.2">
      <c r="A29" s="219">
        <v>19</v>
      </c>
      <c r="B29" s="220" t="s">
        <v>93</v>
      </c>
      <c r="C29" s="475">
        <v>0</v>
      </c>
      <c r="D29" s="475">
        <v>1</v>
      </c>
      <c r="E29" s="475">
        <v>3</v>
      </c>
      <c r="F29" s="475">
        <f t="shared" si="0"/>
        <v>4</v>
      </c>
      <c r="G29" s="475">
        <v>19665.990000000002</v>
      </c>
      <c r="H29" s="475">
        <v>27354.83</v>
      </c>
      <c r="I29" s="475">
        <f t="shared" si="1"/>
        <v>47020.820000000007</v>
      </c>
      <c r="J29" s="475">
        <f t="shared" si="2"/>
        <v>11755.205000000002</v>
      </c>
      <c r="K29" s="475">
        <f t="shared" si="3"/>
        <v>139.09714181691334</v>
      </c>
    </row>
    <row r="30" spans="1:11" s="216" customFormat="1" ht="14.25" x14ac:dyDescent="0.2">
      <c r="A30" s="219">
        <v>20</v>
      </c>
      <c r="B30" s="220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3331.9</v>
      </c>
      <c r="H30" s="475">
        <v>4782.37</v>
      </c>
      <c r="I30" s="475">
        <f t="shared" si="1"/>
        <v>8114.27</v>
      </c>
      <c r="J30" s="475">
        <f t="shared" si="2"/>
        <v>8114.27</v>
      </c>
      <c r="K30" s="475">
        <f t="shared" si="3"/>
        <v>143.53281911221825</v>
      </c>
    </row>
    <row r="31" spans="1:11" s="216" customFormat="1" ht="14.25" x14ac:dyDescent="0.2">
      <c r="A31" s="219">
        <v>21</v>
      </c>
      <c r="B31" s="220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16" customFormat="1" ht="14.25" x14ac:dyDescent="0.2">
      <c r="A32" s="219">
        <v>22</v>
      </c>
      <c r="B32" s="220" t="s">
        <v>96</v>
      </c>
      <c r="C32" s="475">
        <v>0</v>
      </c>
      <c r="D32" s="475">
        <v>2</v>
      </c>
      <c r="E32" s="475">
        <v>3</v>
      </c>
      <c r="F32" s="475">
        <f t="shared" si="0"/>
        <v>5</v>
      </c>
      <c r="G32" s="475">
        <v>21047.43</v>
      </c>
      <c r="H32" s="475">
        <v>19046.07</v>
      </c>
      <c r="I32" s="475">
        <f t="shared" si="1"/>
        <v>40093.5</v>
      </c>
      <c r="J32" s="475">
        <f t="shared" si="2"/>
        <v>8018.7</v>
      </c>
      <c r="K32" s="475">
        <f t="shared" si="3"/>
        <v>90.491190610920185</v>
      </c>
    </row>
    <row r="33" spans="1:11" s="216" customFormat="1" ht="14.25" x14ac:dyDescent="0.2">
      <c r="A33" s="219">
        <v>23</v>
      </c>
      <c r="B33" s="220" t="s">
        <v>97</v>
      </c>
      <c r="C33" s="475">
        <v>0</v>
      </c>
      <c r="D33" s="475">
        <v>0</v>
      </c>
      <c r="E33" s="475">
        <v>1</v>
      </c>
      <c r="F33" s="475">
        <f t="shared" si="0"/>
        <v>1</v>
      </c>
      <c r="G33" s="475">
        <v>0</v>
      </c>
      <c r="H33" s="475">
        <v>827.58</v>
      </c>
      <c r="I33" s="475">
        <f t="shared" si="1"/>
        <v>827.58</v>
      </c>
      <c r="J33" s="475">
        <f t="shared" si="2"/>
        <v>827.58</v>
      </c>
      <c r="K33" s="475" t="e">
        <f t="shared" si="3"/>
        <v>#DIV/0!</v>
      </c>
    </row>
    <row r="34" spans="1:11" s="216" customFormat="1" ht="14.25" x14ac:dyDescent="0.2">
      <c r="A34" s="462">
        <v>24</v>
      </c>
      <c r="B34" s="220" t="s">
        <v>110</v>
      </c>
      <c r="C34" s="475">
        <v>1</v>
      </c>
      <c r="D34" s="475">
        <v>2</v>
      </c>
      <c r="E34" s="475">
        <v>1</v>
      </c>
      <c r="F34" s="475">
        <f>(C34+D34+E34)</f>
        <v>4</v>
      </c>
      <c r="G34" s="475">
        <v>19817</v>
      </c>
      <c r="H34" s="475">
        <v>21752.99</v>
      </c>
      <c r="I34" s="475">
        <f>(G34+H34)</f>
        <v>41569.990000000005</v>
      </c>
      <c r="J34" s="475">
        <f>(I34/F34)</f>
        <v>10392.497500000001</v>
      </c>
      <c r="K34" s="475">
        <f>(H34/G34)*100</f>
        <v>109.76933945602261</v>
      </c>
    </row>
    <row r="35" spans="1:11" s="216" customFormat="1" ht="14.25" x14ac:dyDescent="0.2">
      <c r="A35" s="462">
        <v>25</v>
      </c>
      <c r="B35" s="220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16" customFormat="1" ht="14.25" x14ac:dyDescent="0.2">
      <c r="A36" s="462">
        <v>26</v>
      </c>
      <c r="B36" s="220" t="s">
        <v>99</v>
      </c>
      <c r="C36" s="475">
        <v>0</v>
      </c>
      <c r="D36" s="475">
        <v>6</v>
      </c>
      <c r="E36" s="475">
        <v>8</v>
      </c>
      <c r="F36" s="475">
        <f t="shared" si="0"/>
        <v>14</v>
      </c>
      <c r="G36" s="475">
        <v>81617.73</v>
      </c>
      <c r="H36" s="475">
        <v>105634.51</v>
      </c>
      <c r="I36" s="475">
        <f t="shared" si="1"/>
        <v>187252.24</v>
      </c>
      <c r="J36" s="475">
        <f t="shared" si="2"/>
        <v>13375.16</v>
      </c>
      <c r="K36" s="475">
        <f t="shared" si="3"/>
        <v>129.42593478157258</v>
      </c>
    </row>
    <row r="37" spans="1:11" s="216" customFormat="1" ht="14.25" x14ac:dyDescent="0.2">
      <c r="A37" s="462">
        <v>27</v>
      </c>
      <c r="B37" s="220" t="s">
        <v>100</v>
      </c>
      <c r="C37" s="475">
        <v>0</v>
      </c>
      <c r="D37" s="475">
        <v>2</v>
      </c>
      <c r="E37" s="475">
        <v>1</v>
      </c>
      <c r="F37" s="475">
        <f t="shared" si="0"/>
        <v>3</v>
      </c>
      <c r="G37" s="475">
        <v>4246.47</v>
      </c>
      <c r="H37" s="475">
        <v>6564.73</v>
      </c>
      <c r="I37" s="475">
        <f t="shared" si="1"/>
        <v>10811.2</v>
      </c>
      <c r="J37" s="475">
        <f t="shared" si="2"/>
        <v>3603.7333333333336</v>
      </c>
      <c r="K37" s="475">
        <f t="shared" si="3"/>
        <v>154.59263812060368</v>
      </c>
    </row>
    <row r="38" spans="1:11" s="216" customFormat="1" ht="14.25" x14ac:dyDescent="0.2">
      <c r="A38" s="462">
        <v>28</v>
      </c>
      <c r="B38" s="220" t="s">
        <v>101</v>
      </c>
      <c r="C38" s="475">
        <v>0</v>
      </c>
      <c r="D38" s="475">
        <v>2</v>
      </c>
      <c r="E38" s="475">
        <v>0</v>
      </c>
      <c r="F38" s="475">
        <f t="shared" si="0"/>
        <v>2</v>
      </c>
      <c r="G38" s="475">
        <v>3327.73</v>
      </c>
      <c r="H38" s="475">
        <v>3841.17</v>
      </c>
      <c r="I38" s="475">
        <f t="shared" si="1"/>
        <v>7168.9</v>
      </c>
      <c r="J38" s="475">
        <f t="shared" si="2"/>
        <v>3584.45</v>
      </c>
      <c r="K38" s="475">
        <f t="shared" si="3"/>
        <v>115.42913637825185</v>
      </c>
    </row>
    <row r="39" spans="1:11" s="216" customFormat="1" ht="14.25" x14ac:dyDescent="0.2">
      <c r="A39" s="462">
        <v>29</v>
      </c>
      <c r="B39" s="220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37823.1</v>
      </c>
      <c r="H39" s="475">
        <v>5522.86</v>
      </c>
      <c r="I39" s="475">
        <f t="shared" si="1"/>
        <v>43345.96</v>
      </c>
      <c r="J39" s="475">
        <f t="shared" si="2"/>
        <v>43345.96</v>
      </c>
      <c r="K39" s="475">
        <f t="shared" si="3"/>
        <v>14.601817407880368</v>
      </c>
    </row>
    <row r="40" spans="1:11" s="216" customFormat="1" ht="14.25" x14ac:dyDescent="0.2">
      <c r="A40" s="462">
        <v>30</v>
      </c>
      <c r="B40" s="220" t="s">
        <v>103</v>
      </c>
      <c r="C40" s="475">
        <v>0</v>
      </c>
      <c r="D40" s="475">
        <v>2</v>
      </c>
      <c r="E40" s="475">
        <v>1</v>
      </c>
      <c r="F40" s="475">
        <f t="shared" si="0"/>
        <v>3</v>
      </c>
      <c r="G40" s="475">
        <v>7444.71</v>
      </c>
      <c r="H40" s="475">
        <v>11095.64</v>
      </c>
      <c r="I40" s="475">
        <f t="shared" si="1"/>
        <v>18540.349999999999</v>
      </c>
      <c r="J40" s="475">
        <f t="shared" si="2"/>
        <v>6180.1166666666659</v>
      </c>
      <c r="K40" s="475">
        <f t="shared" si="3"/>
        <v>149.04059392508236</v>
      </c>
    </row>
    <row r="41" spans="1:11" s="216" customFormat="1" ht="14.25" x14ac:dyDescent="0.2">
      <c r="A41" s="462">
        <v>31</v>
      </c>
      <c r="B41" s="220" t="s">
        <v>104</v>
      </c>
      <c r="C41" s="475">
        <v>0</v>
      </c>
      <c r="D41" s="475">
        <v>1</v>
      </c>
      <c r="E41" s="475">
        <v>0</v>
      </c>
      <c r="F41" s="475">
        <f t="shared" si="0"/>
        <v>1</v>
      </c>
      <c r="G41" s="475">
        <v>407.98</v>
      </c>
      <c r="H41" s="475">
        <v>293.58999999999997</v>
      </c>
      <c r="I41" s="475">
        <f t="shared" si="1"/>
        <v>701.56999999999994</v>
      </c>
      <c r="J41" s="475">
        <f t="shared" si="2"/>
        <v>701.56999999999994</v>
      </c>
      <c r="K41" s="475">
        <f t="shared" si="3"/>
        <v>71.961860875533105</v>
      </c>
    </row>
    <row r="42" spans="1:11" s="216" customFormat="1" ht="14.25" x14ac:dyDescent="0.2">
      <c r="A42" s="462">
        <v>32</v>
      </c>
      <c r="B42" s="220" t="s">
        <v>105</v>
      </c>
      <c r="C42" s="475">
        <v>0</v>
      </c>
      <c r="D42" s="475">
        <v>1</v>
      </c>
      <c r="E42" s="475">
        <v>2</v>
      </c>
      <c r="F42" s="475">
        <f t="shared" si="0"/>
        <v>3</v>
      </c>
      <c r="G42" s="475">
        <v>9099.57</v>
      </c>
      <c r="H42" s="475">
        <v>13228.36</v>
      </c>
      <c r="I42" s="475">
        <f t="shared" si="1"/>
        <v>22327.93</v>
      </c>
      <c r="J42" s="475">
        <f t="shared" si="2"/>
        <v>7442.6433333333334</v>
      </c>
      <c r="K42" s="475">
        <f t="shared" si="3"/>
        <v>145.37346270208374</v>
      </c>
    </row>
    <row r="43" spans="1:11" s="216" customFormat="1" ht="14.25" x14ac:dyDescent="0.2">
      <c r="A43" s="462">
        <v>33</v>
      </c>
      <c r="B43" s="220" t="s">
        <v>106</v>
      </c>
      <c r="C43" s="475">
        <v>1</v>
      </c>
      <c r="D43" s="475">
        <v>0</v>
      </c>
      <c r="E43" s="475">
        <v>10</v>
      </c>
      <c r="F43" s="475">
        <f t="shared" si="0"/>
        <v>11</v>
      </c>
      <c r="G43" s="475">
        <v>49584.42</v>
      </c>
      <c r="H43" s="475">
        <v>97658.42</v>
      </c>
      <c r="I43" s="475">
        <f t="shared" si="1"/>
        <v>147242.84</v>
      </c>
      <c r="J43" s="475">
        <f t="shared" si="2"/>
        <v>13385.712727272727</v>
      </c>
      <c r="K43" s="475">
        <f t="shared" si="3"/>
        <v>196.95384154942218</v>
      </c>
    </row>
    <row r="44" spans="1:11" s="216" customFormat="1" ht="14.25" x14ac:dyDescent="0.2">
      <c r="A44" s="462">
        <v>34</v>
      </c>
      <c r="B44" s="220" t="s">
        <v>107</v>
      </c>
      <c r="C44" s="475">
        <v>0</v>
      </c>
      <c r="D44" s="475">
        <v>0</v>
      </c>
      <c r="E44" s="475">
        <v>1</v>
      </c>
      <c r="F44" s="475">
        <f t="shared" si="0"/>
        <v>1</v>
      </c>
      <c r="G44" s="475">
        <v>4938.96</v>
      </c>
      <c r="H44" s="475">
        <v>4501.29</v>
      </c>
      <c r="I44" s="475">
        <f t="shared" si="1"/>
        <v>9440.25</v>
      </c>
      <c r="J44" s="475">
        <f t="shared" si="2"/>
        <v>9440.25</v>
      </c>
      <c r="K44" s="475">
        <f t="shared" si="3"/>
        <v>91.138417804558046</v>
      </c>
    </row>
    <row r="45" spans="1:11" s="216" customFormat="1" ht="14.25" x14ac:dyDescent="0.2">
      <c r="A45" s="462">
        <v>35</v>
      </c>
      <c r="B45" s="220" t="s">
        <v>108</v>
      </c>
      <c r="C45" s="475">
        <v>0</v>
      </c>
      <c r="D45" s="475">
        <v>1</v>
      </c>
      <c r="E45" s="475">
        <v>0</v>
      </c>
      <c r="F45" s="475">
        <f t="shared" si="0"/>
        <v>1</v>
      </c>
      <c r="G45" s="475">
        <v>0</v>
      </c>
      <c r="H45" s="475">
        <v>1114.31</v>
      </c>
      <c r="I45" s="475">
        <f t="shared" si="1"/>
        <v>1114.31</v>
      </c>
      <c r="J45" s="475">
        <f t="shared" si="2"/>
        <v>1114.31</v>
      </c>
      <c r="K45" s="475" t="e">
        <f t="shared" si="3"/>
        <v>#DIV/0!</v>
      </c>
    </row>
    <row r="46" spans="1:11" s="216" customFormat="1" ht="14.25" x14ac:dyDescent="0.2">
      <c r="A46" s="462">
        <v>36</v>
      </c>
      <c r="B46" s="220" t="s">
        <v>109</v>
      </c>
      <c r="C46" s="475">
        <v>0</v>
      </c>
      <c r="D46" s="475">
        <v>1</v>
      </c>
      <c r="E46" s="475">
        <v>1</v>
      </c>
      <c r="F46" s="475">
        <f t="shared" si="0"/>
        <v>2</v>
      </c>
      <c r="G46" s="475">
        <v>9528.0300000000007</v>
      </c>
      <c r="H46" s="475">
        <v>5480.28</v>
      </c>
      <c r="I46" s="475">
        <f t="shared" si="1"/>
        <v>15008.310000000001</v>
      </c>
      <c r="J46" s="475">
        <f t="shared" si="2"/>
        <v>7504.1550000000007</v>
      </c>
      <c r="K46" s="475">
        <f t="shared" si="3"/>
        <v>57.517451141526621</v>
      </c>
    </row>
    <row r="47" spans="1:11" s="215" customFormat="1" x14ac:dyDescent="0.2">
      <c r="A47" s="550" t="s">
        <v>63</v>
      </c>
      <c r="B47" s="551"/>
      <c r="C47" s="478">
        <f t="shared" ref="C47:I47" si="4">SUM(C4:C46)</f>
        <v>2</v>
      </c>
      <c r="D47" s="478">
        <f t="shared" si="4"/>
        <v>30</v>
      </c>
      <c r="E47" s="478">
        <f t="shared" si="4"/>
        <v>58</v>
      </c>
      <c r="F47" s="478">
        <f t="shared" si="4"/>
        <v>90</v>
      </c>
      <c r="G47" s="478">
        <f t="shared" si="4"/>
        <v>1114112.3899999999</v>
      </c>
      <c r="H47" s="478">
        <f t="shared" si="4"/>
        <v>620471.30000000016</v>
      </c>
      <c r="I47" s="478">
        <f t="shared" si="4"/>
        <v>1734583.6900000002</v>
      </c>
      <c r="J47" s="478">
        <f t="shared" si="2"/>
        <v>19273.152111111114</v>
      </c>
      <c r="K47" s="478">
        <f t="shared" si="3"/>
        <v>55.691984540267093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0" sqref="L10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149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8" t="s">
        <v>2</v>
      </c>
    </row>
    <row r="10" spans="1:11" ht="30" customHeight="1" x14ac:dyDescent="0.2">
      <c r="A10" s="224" t="s">
        <v>64</v>
      </c>
      <c r="B10" s="224" t="s">
        <v>117</v>
      </c>
      <c r="C10" s="224" t="s">
        <v>118</v>
      </c>
      <c r="D10" s="224" t="s">
        <v>67</v>
      </c>
      <c r="E10" s="224" t="s">
        <v>119</v>
      </c>
      <c r="F10" s="224" t="s">
        <v>69</v>
      </c>
      <c r="G10" s="224" t="s">
        <v>70</v>
      </c>
      <c r="H10" s="224" t="s">
        <v>71</v>
      </c>
      <c r="I10" s="224" t="s">
        <v>72</v>
      </c>
      <c r="J10" s="224" t="s">
        <v>73</v>
      </c>
      <c r="K10" s="224" t="s">
        <v>74</v>
      </c>
    </row>
    <row r="11" spans="1:11" s="223" customFormat="1" ht="14.25" x14ac:dyDescent="0.2">
      <c r="A11" s="226">
        <v>1</v>
      </c>
      <c r="B11" s="227" t="s">
        <v>75</v>
      </c>
      <c r="C11" s="475">
        <v>0</v>
      </c>
      <c r="D11" s="475">
        <v>6</v>
      </c>
      <c r="E11" s="475">
        <v>2</v>
      </c>
      <c r="F11" s="475">
        <f t="shared" ref="F11:F46" si="0">(C11+D11+E11)</f>
        <v>8</v>
      </c>
      <c r="G11" s="475">
        <v>1966.18</v>
      </c>
      <c r="H11" s="475">
        <v>20286.46</v>
      </c>
      <c r="I11" s="475">
        <f t="shared" ref="I11:I46" si="1">(G11+H11)</f>
        <v>22252.639999999999</v>
      </c>
      <c r="J11" s="475">
        <f t="shared" ref="J11:J47" si="2">(I11/F11)</f>
        <v>2781.58</v>
      </c>
      <c r="K11" s="475">
        <f t="shared" ref="K11:K47" si="3">(H11/G11)*100</f>
        <v>1031.7702346682399</v>
      </c>
    </row>
    <row r="12" spans="1:11" s="223" customFormat="1" ht="14.25" x14ac:dyDescent="0.2">
      <c r="A12" s="226">
        <v>2</v>
      </c>
      <c r="B12" s="227" t="s">
        <v>76</v>
      </c>
      <c r="C12" s="475">
        <v>0</v>
      </c>
      <c r="D12" s="475">
        <v>0</v>
      </c>
      <c r="E12" s="475">
        <v>2</v>
      </c>
      <c r="F12" s="475">
        <f t="shared" si="0"/>
        <v>2</v>
      </c>
      <c r="G12" s="475">
        <v>12.28</v>
      </c>
      <c r="H12" s="475">
        <v>8101.99</v>
      </c>
      <c r="I12" s="475">
        <f t="shared" si="1"/>
        <v>8114.2699999999995</v>
      </c>
      <c r="J12" s="475">
        <f t="shared" si="2"/>
        <v>4057.1349999999998</v>
      </c>
      <c r="K12" s="475">
        <f t="shared" si="3"/>
        <v>65977.117263843655</v>
      </c>
    </row>
    <row r="13" spans="1:11" s="223" customFormat="1" ht="14.25" x14ac:dyDescent="0.2">
      <c r="A13" s="226">
        <v>3</v>
      </c>
      <c r="B13" s="227" t="s">
        <v>77</v>
      </c>
      <c r="C13" s="475">
        <v>0</v>
      </c>
      <c r="D13" s="475">
        <v>1</v>
      </c>
      <c r="E13" s="475">
        <v>3</v>
      </c>
      <c r="F13" s="475">
        <f t="shared" si="0"/>
        <v>4</v>
      </c>
      <c r="G13" s="475">
        <v>7478.3</v>
      </c>
      <c r="H13" s="475">
        <v>8998.02</v>
      </c>
      <c r="I13" s="475">
        <f t="shared" si="1"/>
        <v>16476.32</v>
      </c>
      <c r="J13" s="475">
        <f t="shared" si="2"/>
        <v>4119.08</v>
      </c>
      <c r="K13" s="475">
        <f t="shared" si="3"/>
        <v>120.32173087466403</v>
      </c>
    </row>
    <row r="14" spans="1:11" s="223" customFormat="1" ht="14.25" x14ac:dyDescent="0.2">
      <c r="A14" s="226">
        <v>4</v>
      </c>
      <c r="B14" s="227" t="s">
        <v>78</v>
      </c>
      <c r="C14" s="475">
        <v>0</v>
      </c>
      <c r="D14" s="475">
        <v>0</v>
      </c>
      <c r="E14" s="475">
        <v>6</v>
      </c>
      <c r="F14" s="475">
        <f t="shared" si="0"/>
        <v>6</v>
      </c>
      <c r="G14" s="475">
        <v>3752.11</v>
      </c>
      <c r="H14" s="475">
        <v>7705.64</v>
      </c>
      <c r="I14" s="475">
        <f t="shared" si="1"/>
        <v>11457.75</v>
      </c>
      <c r="J14" s="475">
        <f t="shared" si="2"/>
        <v>1909.625</v>
      </c>
      <c r="K14" s="475">
        <f t="shared" si="3"/>
        <v>205.36817950433223</v>
      </c>
    </row>
    <row r="15" spans="1:11" s="223" customFormat="1" ht="14.25" x14ac:dyDescent="0.2">
      <c r="A15" s="226">
        <v>5</v>
      </c>
      <c r="B15" s="227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23" customFormat="1" ht="14.25" x14ac:dyDescent="0.2">
      <c r="A16" s="226">
        <v>6</v>
      </c>
      <c r="B16" s="227" t="s">
        <v>80</v>
      </c>
      <c r="C16" s="475">
        <v>0</v>
      </c>
      <c r="D16" s="475">
        <v>2</v>
      </c>
      <c r="E16" s="475">
        <v>0</v>
      </c>
      <c r="F16" s="475">
        <f t="shared" si="0"/>
        <v>2</v>
      </c>
      <c r="G16" s="475">
        <v>1890.32</v>
      </c>
      <c r="H16" s="475">
        <v>1470.5</v>
      </c>
      <c r="I16" s="475">
        <f t="shared" si="1"/>
        <v>3360.8199999999997</v>
      </c>
      <c r="J16" s="475">
        <f t="shared" si="2"/>
        <v>1680.4099999999999</v>
      </c>
      <c r="K16" s="475">
        <f t="shared" si="3"/>
        <v>77.791061830801141</v>
      </c>
    </row>
    <row r="17" spans="1:11" s="223" customFormat="1" ht="14.25" x14ac:dyDescent="0.2">
      <c r="A17" s="226">
        <v>7</v>
      </c>
      <c r="B17" s="227" t="s">
        <v>81</v>
      </c>
      <c r="C17" s="475">
        <v>0</v>
      </c>
      <c r="D17" s="475">
        <v>2</v>
      </c>
      <c r="E17" s="475">
        <v>0</v>
      </c>
      <c r="F17" s="475">
        <f t="shared" si="0"/>
        <v>2</v>
      </c>
      <c r="G17" s="475">
        <v>3252.68</v>
      </c>
      <c r="H17" s="475">
        <v>2356.66</v>
      </c>
      <c r="I17" s="475">
        <f t="shared" si="1"/>
        <v>5609.34</v>
      </c>
      <c r="J17" s="475">
        <f t="shared" si="2"/>
        <v>2804.67</v>
      </c>
      <c r="K17" s="475">
        <f t="shared" si="3"/>
        <v>72.452869633655936</v>
      </c>
    </row>
    <row r="18" spans="1:11" s="223" customFormat="1" ht="14.25" x14ac:dyDescent="0.2">
      <c r="A18" s="226">
        <v>8</v>
      </c>
      <c r="B18" s="227" t="s">
        <v>82</v>
      </c>
      <c r="C18" s="475">
        <v>0</v>
      </c>
      <c r="D18" s="475">
        <v>2</v>
      </c>
      <c r="E18" s="475">
        <v>1</v>
      </c>
      <c r="F18" s="475">
        <f t="shared" si="0"/>
        <v>3</v>
      </c>
      <c r="G18" s="475">
        <v>919.27</v>
      </c>
      <c r="H18" s="475">
        <v>1717.08</v>
      </c>
      <c r="I18" s="475">
        <f t="shared" si="1"/>
        <v>2636.35</v>
      </c>
      <c r="J18" s="475">
        <f t="shared" si="2"/>
        <v>878.7833333333333</v>
      </c>
      <c r="K18" s="475">
        <f t="shared" si="3"/>
        <v>186.7873421301685</v>
      </c>
    </row>
    <row r="19" spans="1:11" s="223" customFormat="1" ht="14.25" x14ac:dyDescent="0.2">
      <c r="A19" s="226">
        <v>9</v>
      </c>
      <c r="B19" s="227" t="s">
        <v>83</v>
      </c>
      <c r="C19" s="475">
        <v>1</v>
      </c>
      <c r="D19" s="475">
        <v>0</v>
      </c>
      <c r="E19" s="475">
        <v>3</v>
      </c>
      <c r="F19" s="475">
        <f t="shared" si="0"/>
        <v>4</v>
      </c>
      <c r="G19" s="475">
        <v>2048.58</v>
      </c>
      <c r="H19" s="475">
        <v>5739.68</v>
      </c>
      <c r="I19" s="475">
        <f t="shared" si="1"/>
        <v>7788.26</v>
      </c>
      <c r="J19" s="475">
        <f t="shared" si="2"/>
        <v>1947.0650000000001</v>
      </c>
      <c r="K19" s="475">
        <f t="shared" si="3"/>
        <v>280.17846508313073</v>
      </c>
    </row>
    <row r="20" spans="1:11" s="223" customFormat="1" ht="14.25" x14ac:dyDescent="0.2">
      <c r="A20" s="226">
        <v>10</v>
      </c>
      <c r="B20" s="227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23" customFormat="1" ht="14.25" x14ac:dyDescent="0.2">
      <c r="A21" s="226">
        <v>11</v>
      </c>
      <c r="B21" s="227" t="s">
        <v>85</v>
      </c>
      <c r="C21" s="475">
        <v>0</v>
      </c>
      <c r="D21" s="475">
        <v>0</v>
      </c>
      <c r="E21" s="475">
        <v>1</v>
      </c>
      <c r="F21" s="475">
        <f t="shared" si="0"/>
        <v>1</v>
      </c>
      <c r="G21" s="475">
        <v>0</v>
      </c>
      <c r="H21" s="475">
        <v>1257.0999999999999</v>
      </c>
      <c r="I21" s="475">
        <f t="shared" si="1"/>
        <v>1257.0999999999999</v>
      </c>
      <c r="J21" s="475">
        <f t="shared" si="2"/>
        <v>1257.0999999999999</v>
      </c>
      <c r="K21" s="475" t="e">
        <f t="shared" si="3"/>
        <v>#DIV/0!</v>
      </c>
    </row>
    <row r="22" spans="1:11" s="223" customFormat="1" ht="14.25" x14ac:dyDescent="0.2">
      <c r="A22" s="226">
        <v>12</v>
      </c>
      <c r="B22" s="227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23" customFormat="1" ht="14.25" x14ac:dyDescent="0.2">
      <c r="A23" s="226">
        <v>13</v>
      </c>
      <c r="B23" s="227" t="s">
        <v>87</v>
      </c>
      <c r="C23" s="475">
        <v>0</v>
      </c>
      <c r="D23" s="475">
        <v>2</v>
      </c>
      <c r="E23" s="475">
        <v>2</v>
      </c>
      <c r="F23" s="475">
        <f t="shared" si="0"/>
        <v>4</v>
      </c>
      <c r="G23" s="475">
        <v>2354.23</v>
      </c>
      <c r="H23" s="475">
        <v>7100.39</v>
      </c>
      <c r="I23" s="475">
        <f t="shared" si="1"/>
        <v>9454.6200000000008</v>
      </c>
      <c r="J23" s="475">
        <f t="shared" si="2"/>
        <v>2363.6550000000002</v>
      </c>
      <c r="K23" s="475">
        <f t="shared" si="3"/>
        <v>301.60137284802249</v>
      </c>
    </row>
    <row r="24" spans="1:11" s="223" customFormat="1" ht="14.25" x14ac:dyDescent="0.2">
      <c r="A24" s="226">
        <v>14</v>
      </c>
      <c r="B24" s="227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23" customFormat="1" ht="14.25" x14ac:dyDescent="0.2">
      <c r="A25" s="226">
        <v>15</v>
      </c>
      <c r="B25" s="227" t="s">
        <v>89</v>
      </c>
      <c r="C25" s="475">
        <v>1</v>
      </c>
      <c r="D25" s="475">
        <v>1</v>
      </c>
      <c r="E25" s="475">
        <v>5</v>
      </c>
      <c r="F25" s="475">
        <f t="shared" si="0"/>
        <v>7</v>
      </c>
      <c r="G25" s="475">
        <v>12728.18</v>
      </c>
      <c r="H25" s="475">
        <v>12187.41</v>
      </c>
      <c r="I25" s="475">
        <f t="shared" si="1"/>
        <v>24915.59</v>
      </c>
      <c r="J25" s="475">
        <f t="shared" si="2"/>
        <v>3559.37</v>
      </c>
      <c r="K25" s="475">
        <f t="shared" si="3"/>
        <v>95.751395721933534</v>
      </c>
    </row>
    <row r="26" spans="1:11" s="223" customFormat="1" ht="14.25" x14ac:dyDescent="0.2">
      <c r="A26" s="226">
        <v>16</v>
      </c>
      <c r="B26" s="227" t="s">
        <v>90</v>
      </c>
      <c r="C26" s="475">
        <v>0</v>
      </c>
      <c r="D26" s="475">
        <v>2</v>
      </c>
      <c r="E26" s="475">
        <v>3</v>
      </c>
      <c r="F26" s="475">
        <f t="shared" si="0"/>
        <v>5</v>
      </c>
      <c r="G26" s="475">
        <v>1795.82</v>
      </c>
      <c r="H26" s="475">
        <v>8942.2999999999993</v>
      </c>
      <c r="I26" s="475">
        <f t="shared" si="1"/>
        <v>10738.119999999999</v>
      </c>
      <c r="J26" s="475">
        <f t="shared" si="2"/>
        <v>2147.6239999999998</v>
      </c>
      <c r="K26" s="475">
        <f t="shared" si="3"/>
        <v>497.9507968504638</v>
      </c>
    </row>
    <row r="27" spans="1:11" s="223" customFormat="1" ht="14.25" x14ac:dyDescent="0.2">
      <c r="A27" s="226">
        <v>17</v>
      </c>
      <c r="B27" s="227" t="s">
        <v>91</v>
      </c>
      <c r="C27" s="475">
        <v>0</v>
      </c>
      <c r="D27" s="475">
        <v>0</v>
      </c>
      <c r="E27" s="475">
        <v>5</v>
      </c>
      <c r="F27" s="475">
        <f t="shared" si="0"/>
        <v>5</v>
      </c>
      <c r="G27" s="475">
        <v>0</v>
      </c>
      <c r="H27" s="475">
        <v>0</v>
      </c>
      <c r="I27" s="475">
        <f t="shared" si="1"/>
        <v>0</v>
      </c>
      <c r="J27" s="475">
        <f t="shared" si="2"/>
        <v>0</v>
      </c>
      <c r="K27" s="475" t="e">
        <f t="shared" si="3"/>
        <v>#DIV/0!</v>
      </c>
    </row>
    <row r="28" spans="1:11" s="223" customFormat="1" ht="14.25" x14ac:dyDescent="0.2">
      <c r="A28" s="226">
        <v>18</v>
      </c>
      <c r="B28" s="227" t="s">
        <v>92</v>
      </c>
      <c r="C28" s="475">
        <v>0</v>
      </c>
      <c r="D28" s="475">
        <v>0</v>
      </c>
      <c r="E28" s="475">
        <v>5</v>
      </c>
      <c r="F28" s="475">
        <f t="shared" si="0"/>
        <v>5</v>
      </c>
      <c r="G28" s="475">
        <v>135122.82999999999</v>
      </c>
      <c r="H28" s="475">
        <v>15202.63</v>
      </c>
      <c r="I28" s="475">
        <f t="shared" si="1"/>
        <v>150325.46</v>
      </c>
      <c r="J28" s="475">
        <f t="shared" si="2"/>
        <v>30065.091999999997</v>
      </c>
      <c r="K28" s="475">
        <f t="shared" si="3"/>
        <v>11.25097069088917</v>
      </c>
    </row>
    <row r="29" spans="1:11" s="223" customFormat="1" ht="14.25" x14ac:dyDescent="0.2">
      <c r="A29" s="226">
        <v>19</v>
      </c>
      <c r="B29" s="227" t="s">
        <v>93</v>
      </c>
      <c r="C29" s="475">
        <v>5</v>
      </c>
      <c r="D29" s="475">
        <v>5</v>
      </c>
      <c r="E29" s="475">
        <v>5</v>
      </c>
      <c r="F29" s="475">
        <f t="shared" si="0"/>
        <v>15</v>
      </c>
      <c r="G29" s="475">
        <v>20369.96</v>
      </c>
      <c r="H29" s="475">
        <v>20957.080000000002</v>
      </c>
      <c r="I29" s="475">
        <f t="shared" si="1"/>
        <v>41327.040000000001</v>
      </c>
      <c r="J29" s="475">
        <f t="shared" si="2"/>
        <v>2755.136</v>
      </c>
      <c r="K29" s="475">
        <f t="shared" si="3"/>
        <v>102.88228351945709</v>
      </c>
    </row>
    <row r="30" spans="1:11" s="223" customFormat="1" ht="14.25" x14ac:dyDescent="0.2">
      <c r="A30" s="226">
        <v>20</v>
      </c>
      <c r="B30" s="227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0.13</v>
      </c>
      <c r="H30" s="475">
        <v>8136.91</v>
      </c>
      <c r="I30" s="475">
        <f t="shared" si="1"/>
        <v>8137.04</v>
      </c>
      <c r="J30" s="475">
        <f t="shared" si="2"/>
        <v>8137.04</v>
      </c>
      <c r="K30" s="475">
        <f t="shared" si="3"/>
        <v>6259161.538461538</v>
      </c>
    </row>
    <row r="31" spans="1:11" s="223" customFormat="1" ht="14.25" x14ac:dyDescent="0.2">
      <c r="A31" s="226">
        <v>21</v>
      </c>
      <c r="B31" s="227" t="s">
        <v>95</v>
      </c>
      <c r="C31" s="475">
        <v>0</v>
      </c>
      <c r="D31" s="475">
        <v>0</v>
      </c>
      <c r="E31" s="475">
        <v>1</v>
      </c>
      <c r="F31" s="475">
        <f t="shared" si="0"/>
        <v>1</v>
      </c>
      <c r="G31" s="475">
        <v>0</v>
      </c>
      <c r="H31" s="475">
        <v>1181.28</v>
      </c>
      <c r="I31" s="475">
        <f t="shared" si="1"/>
        <v>1181.28</v>
      </c>
      <c r="J31" s="475">
        <f t="shared" si="2"/>
        <v>1181.28</v>
      </c>
      <c r="K31" s="475" t="e">
        <f t="shared" si="3"/>
        <v>#DIV/0!</v>
      </c>
    </row>
    <row r="32" spans="1:11" s="223" customFormat="1" ht="14.25" x14ac:dyDescent="0.2">
      <c r="A32" s="226">
        <v>22</v>
      </c>
      <c r="B32" s="227" t="s">
        <v>96</v>
      </c>
      <c r="C32" s="475">
        <v>0</v>
      </c>
      <c r="D32" s="475">
        <v>3</v>
      </c>
      <c r="E32" s="475">
        <v>4</v>
      </c>
      <c r="F32" s="475">
        <f t="shared" si="0"/>
        <v>7</v>
      </c>
      <c r="G32" s="475">
        <v>6776.22</v>
      </c>
      <c r="H32" s="475">
        <v>19422.82</v>
      </c>
      <c r="I32" s="475">
        <f t="shared" si="1"/>
        <v>26199.040000000001</v>
      </c>
      <c r="J32" s="475">
        <f t="shared" si="2"/>
        <v>3742.7200000000003</v>
      </c>
      <c r="K32" s="475">
        <f t="shared" si="3"/>
        <v>286.63207510972188</v>
      </c>
    </row>
    <row r="33" spans="1:11" s="223" customFormat="1" ht="14.25" x14ac:dyDescent="0.2">
      <c r="A33" s="226">
        <v>23</v>
      </c>
      <c r="B33" s="227" t="s">
        <v>97</v>
      </c>
      <c r="C33" s="475">
        <v>0</v>
      </c>
      <c r="D33" s="475">
        <v>1</v>
      </c>
      <c r="E33" s="475">
        <v>2</v>
      </c>
      <c r="F33" s="475">
        <f t="shared" si="0"/>
        <v>3</v>
      </c>
      <c r="G33" s="475">
        <v>9469.9</v>
      </c>
      <c r="H33" s="475">
        <v>4747.3</v>
      </c>
      <c r="I33" s="475">
        <f t="shared" si="1"/>
        <v>14217.2</v>
      </c>
      <c r="J33" s="475">
        <f t="shared" si="2"/>
        <v>4739.0666666666666</v>
      </c>
      <c r="K33" s="475">
        <f t="shared" si="3"/>
        <v>50.130413203940918</v>
      </c>
    </row>
    <row r="34" spans="1:11" s="223" customFormat="1" ht="14.25" x14ac:dyDescent="0.2">
      <c r="A34" s="462">
        <v>24</v>
      </c>
      <c r="B34" s="227" t="s">
        <v>110</v>
      </c>
      <c r="C34" s="475">
        <v>0</v>
      </c>
      <c r="D34" s="475">
        <v>1</v>
      </c>
      <c r="E34" s="475">
        <v>0</v>
      </c>
      <c r="F34" s="475">
        <f>(C34+D34+E34)</f>
        <v>1</v>
      </c>
      <c r="G34" s="475">
        <v>0</v>
      </c>
      <c r="H34" s="475">
        <v>1714.22</v>
      </c>
      <c r="I34" s="475">
        <f>(G34+H34)</f>
        <v>1714.22</v>
      </c>
      <c r="J34" s="475">
        <f>(I34/F34)</f>
        <v>1714.22</v>
      </c>
      <c r="K34" s="475" t="e">
        <f>(H34/G34)*100</f>
        <v>#DIV/0!</v>
      </c>
    </row>
    <row r="35" spans="1:11" s="223" customFormat="1" ht="14.25" x14ac:dyDescent="0.2">
      <c r="A35" s="462">
        <v>25</v>
      </c>
      <c r="B35" s="227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23" customFormat="1" ht="14.25" x14ac:dyDescent="0.2">
      <c r="A36" s="462">
        <v>26</v>
      </c>
      <c r="B36" s="227" t="s">
        <v>99</v>
      </c>
      <c r="C36" s="475">
        <v>2</v>
      </c>
      <c r="D36" s="475">
        <v>6</v>
      </c>
      <c r="E36" s="475">
        <v>12</v>
      </c>
      <c r="F36" s="475">
        <f t="shared" si="0"/>
        <v>20</v>
      </c>
      <c r="G36" s="475">
        <v>29158.97</v>
      </c>
      <c r="H36" s="475">
        <v>49150.54</v>
      </c>
      <c r="I36" s="475">
        <f t="shared" si="1"/>
        <v>78309.510000000009</v>
      </c>
      <c r="J36" s="475">
        <f t="shared" si="2"/>
        <v>3915.4755000000005</v>
      </c>
      <c r="K36" s="475">
        <f t="shared" si="3"/>
        <v>168.56061788190735</v>
      </c>
    </row>
    <row r="37" spans="1:11" s="223" customFormat="1" ht="14.25" x14ac:dyDescent="0.2">
      <c r="A37" s="462">
        <v>27</v>
      </c>
      <c r="B37" s="227" t="s">
        <v>100</v>
      </c>
      <c r="C37" s="475">
        <v>0</v>
      </c>
      <c r="D37" s="475">
        <v>1</v>
      </c>
      <c r="E37" s="475">
        <v>1</v>
      </c>
      <c r="F37" s="475">
        <f t="shared" si="0"/>
        <v>2</v>
      </c>
      <c r="G37" s="475">
        <v>1614.69</v>
      </c>
      <c r="H37" s="475">
        <v>1988.37</v>
      </c>
      <c r="I37" s="475">
        <f t="shared" si="1"/>
        <v>3603.06</v>
      </c>
      <c r="J37" s="475">
        <f t="shared" si="2"/>
        <v>1801.53</v>
      </c>
      <c r="K37" s="475">
        <f t="shared" si="3"/>
        <v>123.14252271333814</v>
      </c>
    </row>
    <row r="38" spans="1:11" s="223" customFormat="1" ht="14.25" x14ac:dyDescent="0.2">
      <c r="A38" s="462">
        <v>28</v>
      </c>
      <c r="B38" s="227" t="s">
        <v>101</v>
      </c>
      <c r="C38" s="475">
        <v>0</v>
      </c>
      <c r="D38" s="475">
        <v>2</v>
      </c>
      <c r="E38" s="475">
        <v>0</v>
      </c>
      <c r="F38" s="475">
        <f t="shared" si="0"/>
        <v>2</v>
      </c>
      <c r="G38" s="475">
        <v>0</v>
      </c>
      <c r="H38" s="475">
        <v>2562.0300000000002</v>
      </c>
      <c r="I38" s="475">
        <f t="shared" si="1"/>
        <v>2562.0300000000002</v>
      </c>
      <c r="J38" s="475">
        <f t="shared" si="2"/>
        <v>1281.0150000000001</v>
      </c>
      <c r="K38" s="475" t="e">
        <f t="shared" si="3"/>
        <v>#DIV/0!</v>
      </c>
    </row>
    <row r="39" spans="1:11" s="223" customFormat="1" ht="14.25" x14ac:dyDescent="0.2">
      <c r="A39" s="462">
        <v>29</v>
      </c>
      <c r="B39" s="227" t="s">
        <v>102</v>
      </c>
      <c r="C39" s="475">
        <v>1</v>
      </c>
      <c r="D39" s="475">
        <v>3</v>
      </c>
      <c r="E39" s="475">
        <v>1</v>
      </c>
      <c r="F39" s="475">
        <f t="shared" si="0"/>
        <v>5</v>
      </c>
      <c r="G39" s="475">
        <v>354.93</v>
      </c>
      <c r="H39" s="475">
        <v>12697.38</v>
      </c>
      <c r="I39" s="475">
        <f t="shared" si="1"/>
        <v>13052.31</v>
      </c>
      <c r="J39" s="475">
        <f t="shared" si="2"/>
        <v>2610.462</v>
      </c>
      <c r="K39" s="475">
        <f t="shared" si="3"/>
        <v>3577.4321697236069</v>
      </c>
    </row>
    <row r="40" spans="1:11" s="223" customFormat="1" ht="14.25" x14ac:dyDescent="0.2">
      <c r="A40" s="462">
        <v>30</v>
      </c>
      <c r="B40" s="227" t="s">
        <v>103</v>
      </c>
      <c r="C40" s="475">
        <v>2</v>
      </c>
      <c r="D40" s="475">
        <v>4</v>
      </c>
      <c r="E40" s="475">
        <v>1</v>
      </c>
      <c r="F40" s="475">
        <f t="shared" si="0"/>
        <v>7</v>
      </c>
      <c r="G40" s="475">
        <v>4822.8999999999996</v>
      </c>
      <c r="H40" s="475">
        <v>6529.07</v>
      </c>
      <c r="I40" s="475">
        <f t="shared" si="1"/>
        <v>11351.97</v>
      </c>
      <c r="J40" s="475">
        <f t="shared" si="2"/>
        <v>1621.7099999999998</v>
      </c>
      <c r="K40" s="475">
        <f t="shared" si="3"/>
        <v>135.37643326629208</v>
      </c>
    </row>
    <row r="41" spans="1:11" s="223" customFormat="1" ht="14.25" x14ac:dyDescent="0.2">
      <c r="A41" s="462">
        <v>31</v>
      </c>
      <c r="B41" s="227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23" customFormat="1" ht="14.25" x14ac:dyDescent="0.2">
      <c r="A42" s="462">
        <v>32</v>
      </c>
      <c r="B42" s="227" t="s">
        <v>105</v>
      </c>
      <c r="C42" s="475">
        <v>0</v>
      </c>
      <c r="D42" s="475">
        <v>4</v>
      </c>
      <c r="E42" s="475">
        <v>4</v>
      </c>
      <c r="F42" s="475">
        <f t="shared" si="0"/>
        <v>8</v>
      </c>
      <c r="G42" s="475">
        <v>16101.34</v>
      </c>
      <c r="H42" s="475">
        <v>19713.41</v>
      </c>
      <c r="I42" s="475">
        <f t="shared" si="1"/>
        <v>35814.75</v>
      </c>
      <c r="J42" s="475">
        <f t="shared" si="2"/>
        <v>4476.84375</v>
      </c>
      <c r="K42" s="475">
        <f t="shared" si="3"/>
        <v>122.43335026774169</v>
      </c>
    </row>
    <row r="43" spans="1:11" s="223" customFormat="1" ht="14.25" x14ac:dyDescent="0.2">
      <c r="A43" s="462">
        <v>33</v>
      </c>
      <c r="B43" s="227" t="s">
        <v>106</v>
      </c>
      <c r="C43" s="475">
        <v>0</v>
      </c>
      <c r="D43" s="475">
        <v>0</v>
      </c>
      <c r="E43" s="475">
        <v>6</v>
      </c>
      <c r="F43" s="475">
        <f t="shared" si="0"/>
        <v>6</v>
      </c>
      <c r="G43" s="475">
        <v>35910.53</v>
      </c>
      <c r="H43" s="475">
        <v>20798.38</v>
      </c>
      <c r="I43" s="475">
        <f t="shared" si="1"/>
        <v>56708.91</v>
      </c>
      <c r="J43" s="475">
        <f t="shared" si="2"/>
        <v>9451.4850000000006</v>
      </c>
      <c r="K43" s="475">
        <f t="shared" si="3"/>
        <v>57.917218153004143</v>
      </c>
    </row>
    <row r="44" spans="1:11" s="223" customFormat="1" ht="14.25" x14ac:dyDescent="0.2">
      <c r="A44" s="462">
        <v>34</v>
      </c>
      <c r="B44" s="227" t="s">
        <v>107</v>
      </c>
      <c r="C44" s="475">
        <v>0</v>
      </c>
      <c r="D44" s="475">
        <v>1</v>
      </c>
      <c r="E44" s="475">
        <v>3</v>
      </c>
      <c r="F44" s="475">
        <f t="shared" si="0"/>
        <v>4</v>
      </c>
      <c r="G44" s="475">
        <v>1191.72</v>
      </c>
      <c r="H44" s="475">
        <v>3669.97</v>
      </c>
      <c r="I44" s="475">
        <f t="shared" si="1"/>
        <v>4861.6899999999996</v>
      </c>
      <c r="J44" s="475">
        <f t="shared" si="2"/>
        <v>1215.4224999999999</v>
      </c>
      <c r="K44" s="475">
        <f t="shared" si="3"/>
        <v>307.95572785553651</v>
      </c>
    </row>
    <row r="45" spans="1:11" s="223" customFormat="1" ht="14.25" x14ac:dyDescent="0.2">
      <c r="A45" s="462">
        <v>35</v>
      </c>
      <c r="B45" s="227" t="s">
        <v>108</v>
      </c>
      <c r="C45" s="475">
        <v>0</v>
      </c>
      <c r="D45" s="475">
        <v>2</v>
      </c>
      <c r="E45" s="475">
        <v>0</v>
      </c>
      <c r="F45" s="475">
        <f t="shared" si="0"/>
        <v>2</v>
      </c>
      <c r="G45" s="475">
        <v>1053.53</v>
      </c>
      <c r="H45" s="475">
        <v>2070.38</v>
      </c>
      <c r="I45" s="475">
        <f t="shared" si="1"/>
        <v>3123.91</v>
      </c>
      <c r="J45" s="475">
        <f t="shared" si="2"/>
        <v>1561.9549999999999</v>
      </c>
      <c r="K45" s="475">
        <f t="shared" si="3"/>
        <v>196.51837156986514</v>
      </c>
    </row>
    <row r="46" spans="1:11" s="223" customFormat="1" ht="14.25" x14ac:dyDescent="0.2">
      <c r="A46" s="462">
        <v>36</v>
      </c>
      <c r="B46" s="227" t="s">
        <v>109</v>
      </c>
      <c r="C46" s="475">
        <v>0</v>
      </c>
      <c r="D46" s="475">
        <v>4</v>
      </c>
      <c r="E46" s="475">
        <v>2</v>
      </c>
      <c r="F46" s="475">
        <f t="shared" si="0"/>
        <v>6</v>
      </c>
      <c r="G46" s="475">
        <v>5759.35</v>
      </c>
      <c r="H46" s="475">
        <v>8131.33</v>
      </c>
      <c r="I46" s="475">
        <f t="shared" si="1"/>
        <v>13890.68</v>
      </c>
      <c r="J46" s="475">
        <f t="shared" si="2"/>
        <v>2315.1133333333332</v>
      </c>
      <c r="K46" s="475">
        <f t="shared" si="3"/>
        <v>141.18485592992266</v>
      </c>
    </row>
    <row r="47" spans="1:11" s="222" customFormat="1" x14ac:dyDescent="0.2">
      <c r="A47" s="550" t="s">
        <v>63</v>
      </c>
      <c r="B47" s="551"/>
      <c r="C47" s="478">
        <f t="shared" ref="C47:I47" si="4">SUM(C4:C46)</f>
        <v>12</v>
      </c>
      <c r="D47" s="478">
        <f t="shared" si="4"/>
        <v>55</v>
      </c>
      <c r="E47" s="478">
        <f t="shared" si="4"/>
        <v>81</v>
      </c>
      <c r="F47" s="478">
        <f t="shared" si="4"/>
        <v>148</v>
      </c>
      <c r="G47" s="478">
        <f t="shared" si="4"/>
        <v>305904.94999999995</v>
      </c>
      <c r="H47" s="478">
        <f t="shared" si="4"/>
        <v>284536.33</v>
      </c>
      <c r="I47" s="478">
        <f t="shared" si="4"/>
        <v>590441.28</v>
      </c>
      <c r="J47" s="478">
        <f t="shared" si="2"/>
        <v>3989.4681081081085</v>
      </c>
      <c r="K47" s="478">
        <f t="shared" si="3"/>
        <v>93.014621044870324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0" sqref="L10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150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5" t="s">
        <v>2</v>
      </c>
    </row>
    <row r="10" spans="1:11" ht="30" customHeight="1" x14ac:dyDescent="0.2">
      <c r="A10" s="231" t="s">
        <v>64</v>
      </c>
      <c r="B10" s="231" t="s">
        <v>117</v>
      </c>
      <c r="C10" s="231" t="s">
        <v>118</v>
      </c>
      <c r="D10" s="231" t="s">
        <v>67</v>
      </c>
      <c r="E10" s="231" t="s">
        <v>119</v>
      </c>
      <c r="F10" s="231" t="s">
        <v>69</v>
      </c>
      <c r="G10" s="231" t="s">
        <v>70</v>
      </c>
      <c r="H10" s="231" t="s">
        <v>71</v>
      </c>
      <c r="I10" s="231" t="s">
        <v>72</v>
      </c>
      <c r="J10" s="231" t="s">
        <v>73</v>
      </c>
      <c r="K10" s="231" t="s">
        <v>74</v>
      </c>
    </row>
    <row r="11" spans="1:11" s="230" customFormat="1" ht="14.25" x14ac:dyDescent="0.2">
      <c r="A11" s="233">
        <v>1</v>
      </c>
      <c r="B11" s="234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230" customFormat="1" ht="14.25" x14ac:dyDescent="0.2">
      <c r="A12" s="233">
        <v>2</v>
      </c>
      <c r="B12" s="234" t="s">
        <v>76</v>
      </c>
      <c r="C12" s="475">
        <v>0</v>
      </c>
      <c r="D12" s="475">
        <v>2</v>
      </c>
      <c r="E12" s="475">
        <v>1</v>
      </c>
      <c r="F12" s="475">
        <f t="shared" si="0"/>
        <v>3</v>
      </c>
      <c r="G12" s="475">
        <v>688.82</v>
      </c>
      <c r="H12" s="475">
        <v>6993.36</v>
      </c>
      <c r="I12" s="475">
        <f t="shared" si="1"/>
        <v>7682.1799999999994</v>
      </c>
      <c r="J12" s="475">
        <f t="shared" si="2"/>
        <v>2560.7266666666665</v>
      </c>
      <c r="K12" s="475">
        <f t="shared" si="3"/>
        <v>1015.2666879591184</v>
      </c>
    </row>
    <row r="13" spans="1:11" s="230" customFormat="1" ht="14.25" x14ac:dyDescent="0.2">
      <c r="A13" s="233">
        <v>3</v>
      </c>
      <c r="B13" s="234" t="s">
        <v>77</v>
      </c>
      <c r="C13" s="475">
        <v>0</v>
      </c>
      <c r="D13" s="475">
        <v>4</v>
      </c>
      <c r="E13" s="475">
        <v>1</v>
      </c>
      <c r="F13" s="475">
        <f t="shared" si="0"/>
        <v>5</v>
      </c>
      <c r="G13" s="475">
        <v>1498.34</v>
      </c>
      <c r="H13" s="475">
        <v>8592.0300000000007</v>
      </c>
      <c r="I13" s="475">
        <f t="shared" si="1"/>
        <v>10090.370000000001</v>
      </c>
      <c r="J13" s="475">
        <f t="shared" si="2"/>
        <v>2018.0740000000001</v>
      </c>
      <c r="K13" s="475">
        <f t="shared" si="3"/>
        <v>573.43660317417948</v>
      </c>
    </row>
    <row r="14" spans="1:11" s="230" customFormat="1" ht="14.25" x14ac:dyDescent="0.2">
      <c r="A14" s="233">
        <v>4</v>
      </c>
      <c r="B14" s="234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1663.18</v>
      </c>
      <c r="H14" s="475">
        <v>118.86</v>
      </c>
      <c r="I14" s="475">
        <f t="shared" si="1"/>
        <v>1782.04</v>
      </c>
      <c r="J14" s="475">
        <f t="shared" si="2"/>
        <v>1782.04</v>
      </c>
      <c r="K14" s="475">
        <f t="shared" si="3"/>
        <v>7.1465505838213534</v>
      </c>
    </row>
    <row r="15" spans="1:11" s="230" customFormat="1" ht="14.25" x14ac:dyDescent="0.2">
      <c r="A15" s="233">
        <v>5</v>
      </c>
      <c r="B15" s="234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30" customFormat="1" ht="14.25" x14ac:dyDescent="0.2">
      <c r="A16" s="233">
        <v>6</v>
      </c>
      <c r="B16" s="234" t="s">
        <v>80</v>
      </c>
      <c r="C16" s="475">
        <v>0</v>
      </c>
      <c r="D16" s="475">
        <v>2</v>
      </c>
      <c r="E16" s="475">
        <v>1</v>
      </c>
      <c r="F16" s="475">
        <f t="shared" si="0"/>
        <v>3</v>
      </c>
      <c r="G16" s="475">
        <v>962.5</v>
      </c>
      <c r="H16" s="475">
        <v>6562.77</v>
      </c>
      <c r="I16" s="475">
        <f t="shared" si="1"/>
        <v>7525.27</v>
      </c>
      <c r="J16" s="475">
        <f t="shared" si="2"/>
        <v>2508.4233333333336</v>
      </c>
      <c r="K16" s="475">
        <f t="shared" si="3"/>
        <v>681.84623376623381</v>
      </c>
    </row>
    <row r="17" spans="1:11" s="230" customFormat="1" ht="14.25" x14ac:dyDescent="0.2">
      <c r="A17" s="233">
        <v>7</v>
      </c>
      <c r="B17" s="234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30" customFormat="1" ht="14.25" x14ac:dyDescent="0.2">
      <c r="A18" s="233">
        <v>8</v>
      </c>
      <c r="B18" s="234" t="s">
        <v>82</v>
      </c>
      <c r="C18" s="475">
        <v>0</v>
      </c>
      <c r="D18" s="475">
        <v>4</v>
      </c>
      <c r="E18" s="475">
        <v>1</v>
      </c>
      <c r="F18" s="475">
        <f t="shared" si="0"/>
        <v>5</v>
      </c>
      <c r="G18" s="475">
        <v>1315.86</v>
      </c>
      <c r="H18" s="475">
        <v>16893.62</v>
      </c>
      <c r="I18" s="475">
        <f t="shared" si="1"/>
        <v>18209.48</v>
      </c>
      <c r="J18" s="475">
        <f t="shared" si="2"/>
        <v>3641.8959999999997</v>
      </c>
      <c r="K18" s="475">
        <f t="shared" si="3"/>
        <v>1283.8463058380071</v>
      </c>
    </row>
    <row r="19" spans="1:11" s="230" customFormat="1" ht="14.25" x14ac:dyDescent="0.2">
      <c r="A19" s="233">
        <v>9</v>
      </c>
      <c r="B19" s="234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230" customFormat="1" ht="14.25" x14ac:dyDescent="0.2">
      <c r="A20" s="233">
        <v>10</v>
      </c>
      <c r="B20" s="234" t="s">
        <v>84</v>
      </c>
      <c r="C20" s="475">
        <v>2</v>
      </c>
      <c r="D20" s="475">
        <v>1</v>
      </c>
      <c r="E20" s="475">
        <v>0</v>
      </c>
      <c r="F20" s="475">
        <f t="shared" si="0"/>
        <v>3</v>
      </c>
      <c r="G20" s="475">
        <v>661.64</v>
      </c>
      <c r="H20" s="475">
        <v>3737</v>
      </c>
      <c r="I20" s="475">
        <f t="shared" si="1"/>
        <v>4398.6400000000003</v>
      </c>
      <c r="J20" s="475">
        <f t="shared" si="2"/>
        <v>1466.2133333333334</v>
      </c>
      <c r="K20" s="475">
        <f t="shared" si="3"/>
        <v>564.80865727586001</v>
      </c>
    </row>
    <row r="21" spans="1:11" s="230" customFormat="1" ht="14.25" x14ac:dyDescent="0.2">
      <c r="A21" s="233">
        <v>11</v>
      </c>
      <c r="B21" s="234" t="s">
        <v>85</v>
      </c>
      <c r="C21" s="475">
        <v>0</v>
      </c>
      <c r="D21" s="475">
        <v>0</v>
      </c>
      <c r="E21" s="475">
        <v>1</v>
      </c>
      <c r="F21" s="475">
        <f t="shared" si="0"/>
        <v>1</v>
      </c>
      <c r="G21" s="475">
        <v>1506.9</v>
      </c>
      <c r="H21" s="475">
        <v>3755.92</v>
      </c>
      <c r="I21" s="475">
        <f t="shared" si="1"/>
        <v>5262.82</v>
      </c>
      <c r="J21" s="475">
        <f t="shared" si="2"/>
        <v>5262.82</v>
      </c>
      <c r="K21" s="475">
        <f t="shared" si="3"/>
        <v>249.24812529033113</v>
      </c>
    </row>
    <row r="22" spans="1:11" s="230" customFormat="1" ht="14.25" x14ac:dyDescent="0.2">
      <c r="A22" s="233">
        <v>12</v>
      </c>
      <c r="B22" s="234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30" customFormat="1" ht="14.25" x14ac:dyDescent="0.2">
      <c r="A23" s="233">
        <v>13</v>
      </c>
      <c r="B23" s="234" t="s">
        <v>87</v>
      </c>
      <c r="C23" s="475">
        <v>0</v>
      </c>
      <c r="D23" s="475">
        <v>0</v>
      </c>
      <c r="E23" s="475">
        <v>1</v>
      </c>
      <c r="F23" s="475">
        <f t="shared" si="0"/>
        <v>1</v>
      </c>
      <c r="G23" s="475">
        <v>10.64</v>
      </c>
      <c r="H23" s="475">
        <v>0</v>
      </c>
      <c r="I23" s="475">
        <f t="shared" si="1"/>
        <v>10.64</v>
      </c>
      <c r="J23" s="475">
        <f t="shared" si="2"/>
        <v>10.64</v>
      </c>
      <c r="K23" s="475">
        <f t="shared" si="3"/>
        <v>0</v>
      </c>
    </row>
    <row r="24" spans="1:11" s="230" customFormat="1" ht="14.25" x14ac:dyDescent="0.2">
      <c r="A24" s="233">
        <v>14</v>
      </c>
      <c r="B24" s="234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30" customFormat="1" ht="14.25" x14ac:dyDescent="0.2">
      <c r="A25" s="233">
        <v>15</v>
      </c>
      <c r="B25" s="234" t="s">
        <v>89</v>
      </c>
      <c r="C25" s="475">
        <v>0</v>
      </c>
      <c r="D25" s="475">
        <v>0</v>
      </c>
      <c r="E25" s="475">
        <v>1</v>
      </c>
      <c r="F25" s="475">
        <f t="shared" si="0"/>
        <v>1</v>
      </c>
      <c r="G25" s="475">
        <v>2.34</v>
      </c>
      <c r="H25" s="475">
        <v>0</v>
      </c>
      <c r="I25" s="475">
        <f t="shared" si="1"/>
        <v>2.34</v>
      </c>
      <c r="J25" s="475">
        <f t="shared" si="2"/>
        <v>2.34</v>
      </c>
      <c r="K25" s="475">
        <f t="shared" si="3"/>
        <v>0</v>
      </c>
    </row>
    <row r="26" spans="1:11" s="230" customFormat="1" ht="14.25" x14ac:dyDescent="0.2">
      <c r="A26" s="233">
        <v>16</v>
      </c>
      <c r="B26" s="234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230" customFormat="1" ht="14.25" x14ac:dyDescent="0.2">
      <c r="A27" s="233">
        <v>17</v>
      </c>
      <c r="B27" s="234" t="s">
        <v>91</v>
      </c>
      <c r="C27" s="475">
        <v>0</v>
      </c>
      <c r="D27" s="475">
        <v>0</v>
      </c>
      <c r="E27" s="475">
        <v>0</v>
      </c>
      <c r="F27" s="475">
        <f t="shared" si="0"/>
        <v>0</v>
      </c>
      <c r="G27" s="475">
        <v>0</v>
      </c>
      <c r="H27" s="475">
        <v>0</v>
      </c>
      <c r="I27" s="475">
        <f t="shared" si="1"/>
        <v>0</v>
      </c>
      <c r="J27" s="475" t="e">
        <f t="shared" si="2"/>
        <v>#DIV/0!</v>
      </c>
      <c r="K27" s="475" t="e">
        <f t="shared" si="3"/>
        <v>#DIV/0!</v>
      </c>
    </row>
    <row r="28" spans="1:11" s="230" customFormat="1" ht="14.25" x14ac:dyDescent="0.2">
      <c r="A28" s="233">
        <v>18</v>
      </c>
      <c r="B28" s="234" t="s">
        <v>92</v>
      </c>
      <c r="C28" s="475">
        <v>0</v>
      </c>
      <c r="D28" s="475">
        <v>0</v>
      </c>
      <c r="E28" s="475">
        <v>4</v>
      </c>
      <c r="F28" s="475">
        <f t="shared" si="0"/>
        <v>4</v>
      </c>
      <c r="G28" s="475">
        <v>19176.89</v>
      </c>
      <c r="H28" s="475">
        <v>7641.37</v>
      </c>
      <c r="I28" s="475">
        <f t="shared" si="1"/>
        <v>26818.26</v>
      </c>
      <c r="J28" s="475">
        <f t="shared" si="2"/>
        <v>6704.5649999999996</v>
      </c>
      <c r="K28" s="475">
        <f t="shared" si="3"/>
        <v>39.846763474160831</v>
      </c>
    </row>
    <row r="29" spans="1:11" s="230" customFormat="1" ht="14.25" x14ac:dyDescent="0.2">
      <c r="A29" s="233">
        <v>19</v>
      </c>
      <c r="B29" s="234" t="s">
        <v>93</v>
      </c>
      <c r="C29" s="475">
        <v>2</v>
      </c>
      <c r="D29" s="475">
        <v>3</v>
      </c>
      <c r="E29" s="475">
        <v>4</v>
      </c>
      <c r="F29" s="475">
        <f t="shared" si="0"/>
        <v>9</v>
      </c>
      <c r="G29" s="475">
        <v>7108.39</v>
      </c>
      <c r="H29" s="475">
        <v>22330.31</v>
      </c>
      <c r="I29" s="475">
        <f t="shared" si="1"/>
        <v>29438.7</v>
      </c>
      <c r="J29" s="475">
        <f t="shared" si="2"/>
        <v>3270.9666666666667</v>
      </c>
      <c r="K29" s="475">
        <f t="shared" si="3"/>
        <v>314.14019208287669</v>
      </c>
    </row>
    <row r="30" spans="1:11" s="230" customFormat="1" ht="14.25" x14ac:dyDescent="0.2">
      <c r="A30" s="233">
        <v>20</v>
      </c>
      <c r="B30" s="234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30" customFormat="1" ht="14.25" x14ac:dyDescent="0.2">
      <c r="A31" s="233">
        <v>21</v>
      </c>
      <c r="B31" s="234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30" customFormat="1" ht="14.25" x14ac:dyDescent="0.2">
      <c r="A32" s="233">
        <v>22</v>
      </c>
      <c r="B32" s="234" t="s">
        <v>96</v>
      </c>
      <c r="C32" s="475">
        <v>0</v>
      </c>
      <c r="D32" s="475">
        <v>0</v>
      </c>
      <c r="E32" s="475">
        <v>1</v>
      </c>
      <c r="F32" s="475">
        <f t="shared" si="0"/>
        <v>1</v>
      </c>
      <c r="G32" s="475">
        <v>213.26</v>
      </c>
      <c r="H32" s="475">
        <v>0</v>
      </c>
      <c r="I32" s="475">
        <f t="shared" si="1"/>
        <v>213.26</v>
      </c>
      <c r="J32" s="475">
        <f t="shared" si="2"/>
        <v>213.26</v>
      </c>
      <c r="K32" s="475">
        <f t="shared" si="3"/>
        <v>0</v>
      </c>
    </row>
    <row r="33" spans="1:11" s="230" customFormat="1" ht="14.25" x14ac:dyDescent="0.2">
      <c r="A33" s="233">
        <v>23</v>
      </c>
      <c r="B33" s="234" t="s">
        <v>97</v>
      </c>
      <c r="C33" s="475">
        <v>0</v>
      </c>
      <c r="D33" s="475">
        <v>0</v>
      </c>
      <c r="E33" s="475">
        <v>1</v>
      </c>
      <c r="F33" s="475">
        <f t="shared" si="0"/>
        <v>1</v>
      </c>
      <c r="G33" s="475">
        <v>0.23</v>
      </c>
      <c r="H33" s="475">
        <v>0</v>
      </c>
      <c r="I33" s="475">
        <f t="shared" si="1"/>
        <v>0.23</v>
      </c>
      <c r="J33" s="475">
        <f t="shared" si="2"/>
        <v>0.23</v>
      </c>
      <c r="K33" s="475">
        <f t="shared" si="3"/>
        <v>0</v>
      </c>
    </row>
    <row r="34" spans="1:11" s="230" customFormat="1" ht="14.25" x14ac:dyDescent="0.2">
      <c r="A34" s="462">
        <v>24</v>
      </c>
      <c r="B34" s="234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0</v>
      </c>
      <c r="H34" s="475">
        <v>0</v>
      </c>
      <c r="I34" s="475">
        <f>(G34+H34)</f>
        <v>0</v>
      </c>
      <c r="J34" s="475" t="e">
        <f>(I34/F34)</f>
        <v>#DIV/0!</v>
      </c>
      <c r="K34" s="475" t="e">
        <f>(H34/G34)*100</f>
        <v>#DIV/0!</v>
      </c>
    </row>
    <row r="35" spans="1:11" s="230" customFormat="1" ht="14.25" x14ac:dyDescent="0.2">
      <c r="A35" s="462">
        <v>25</v>
      </c>
      <c r="B35" s="234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30" customFormat="1" ht="14.25" x14ac:dyDescent="0.2">
      <c r="A36" s="462">
        <v>26</v>
      </c>
      <c r="B36" s="234" t="s">
        <v>99</v>
      </c>
      <c r="C36" s="475">
        <v>0</v>
      </c>
      <c r="D36" s="475">
        <v>0</v>
      </c>
      <c r="E36" s="475">
        <v>2</v>
      </c>
      <c r="F36" s="475">
        <f t="shared" si="0"/>
        <v>2</v>
      </c>
      <c r="G36" s="475">
        <v>3721.32</v>
      </c>
      <c r="H36" s="475">
        <v>3674.61</v>
      </c>
      <c r="I36" s="475">
        <f t="shared" si="1"/>
        <v>7395.93</v>
      </c>
      <c r="J36" s="475">
        <f t="shared" si="2"/>
        <v>3697.9650000000001</v>
      </c>
      <c r="K36" s="475">
        <f t="shared" si="3"/>
        <v>98.744800232175677</v>
      </c>
    </row>
    <row r="37" spans="1:11" s="230" customFormat="1" ht="14.25" x14ac:dyDescent="0.2">
      <c r="A37" s="462">
        <v>27</v>
      </c>
      <c r="B37" s="234" t="s">
        <v>100</v>
      </c>
      <c r="C37" s="475">
        <v>0</v>
      </c>
      <c r="D37" s="475">
        <v>0</v>
      </c>
      <c r="E37" s="475">
        <v>1</v>
      </c>
      <c r="F37" s="475">
        <f t="shared" si="0"/>
        <v>1</v>
      </c>
      <c r="G37" s="475">
        <v>251.61</v>
      </c>
      <c r="H37" s="475">
        <v>194.27</v>
      </c>
      <c r="I37" s="475">
        <f t="shared" si="1"/>
        <v>445.88</v>
      </c>
      <c r="J37" s="475">
        <f t="shared" si="2"/>
        <v>445.88</v>
      </c>
      <c r="K37" s="475">
        <f t="shared" si="3"/>
        <v>77.210762688287431</v>
      </c>
    </row>
    <row r="38" spans="1:11" s="230" customFormat="1" ht="14.25" x14ac:dyDescent="0.2">
      <c r="A38" s="462">
        <v>28</v>
      </c>
      <c r="B38" s="234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30" customFormat="1" ht="14.25" x14ac:dyDescent="0.2">
      <c r="A39" s="462">
        <v>29</v>
      </c>
      <c r="B39" s="234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0.27</v>
      </c>
      <c r="H39" s="475">
        <v>0</v>
      </c>
      <c r="I39" s="475">
        <f t="shared" si="1"/>
        <v>0.27</v>
      </c>
      <c r="J39" s="475">
        <f t="shared" si="2"/>
        <v>0.27</v>
      </c>
      <c r="K39" s="475">
        <f t="shared" si="3"/>
        <v>0</v>
      </c>
    </row>
    <row r="40" spans="1:11" s="230" customFormat="1" ht="14.25" x14ac:dyDescent="0.2">
      <c r="A40" s="462">
        <v>30</v>
      </c>
      <c r="B40" s="234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230" customFormat="1" ht="14.25" x14ac:dyDescent="0.2">
      <c r="A41" s="462">
        <v>31</v>
      </c>
      <c r="B41" s="234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30" customFormat="1" ht="14.25" x14ac:dyDescent="0.2">
      <c r="A42" s="462">
        <v>32</v>
      </c>
      <c r="B42" s="234" t="s">
        <v>105</v>
      </c>
      <c r="C42" s="475">
        <v>0</v>
      </c>
      <c r="D42" s="475">
        <v>0</v>
      </c>
      <c r="E42" s="475">
        <v>1</v>
      </c>
      <c r="F42" s="475">
        <f t="shared" si="0"/>
        <v>1</v>
      </c>
      <c r="G42" s="475">
        <v>0.85</v>
      </c>
      <c r="H42" s="475">
        <v>0</v>
      </c>
      <c r="I42" s="475">
        <f t="shared" si="1"/>
        <v>0.85</v>
      </c>
      <c r="J42" s="475">
        <f t="shared" si="2"/>
        <v>0.85</v>
      </c>
      <c r="K42" s="475">
        <f t="shared" si="3"/>
        <v>0</v>
      </c>
    </row>
    <row r="43" spans="1:11" s="230" customFormat="1" ht="14.25" x14ac:dyDescent="0.2">
      <c r="A43" s="462">
        <v>33</v>
      </c>
      <c r="B43" s="234" t="s">
        <v>106</v>
      </c>
      <c r="C43" s="475">
        <v>0</v>
      </c>
      <c r="D43" s="475">
        <v>0</v>
      </c>
      <c r="E43" s="475">
        <v>3</v>
      </c>
      <c r="F43" s="475">
        <f t="shared" si="0"/>
        <v>3</v>
      </c>
      <c r="G43" s="475">
        <v>1176.17</v>
      </c>
      <c r="H43" s="475">
        <v>889.78</v>
      </c>
      <c r="I43" s="475">
        <f t="shared" si="1"/>
        <v>2065.9499999999998</v>
      </c>
      <c r="J43" s="475">
        <f t="shared" si="2"/>
        <v>688.65</v>
      </c>
      <c r="K43" s="475">
        <f t="shared" si="3"/>
        <v>75.650628735641945</v>
      </c>
    </row>
    <row r="44" spans="1:11" s="230" customFormat="1" ht="14.25" x14ac:dyDescent="0.2">
      <c r="A44" s="462">
        <v>34</v>
      </c>
      <c r="B44" s="234" t="s">
        <v>107</v>
      </c>
      <c r="C44" s="475">
        <v>0</v>
      </c>
      <c r="D44" s="475">
        <v>0</v>
      </c>
      <c r="E44" s="475">
        <v>2</v>
      </c>
      <c r="F44" s="475">
        <f t="shared" si="0"/>
        <v>2</v>
      </c>
      <c r="G44" s="475">
        <v>544.23</v>
      </c>
      <c r="H44" s="475">
        <v>4081.7</v>
      </c>
      <c r="I44" s="475">
        <f t="shared" si="1"/>
        <v>4625.93</v>
      </c>
      <c r="J44" s="475">
        <f t="shared" si="2"/>
        <v>2312.9650000000001</v>
      </c>
      <c r="K44" s="475">
        <f t="shared" si="3"/>
        <v>749.99540635393123</v>
      </c>
    </row>
    <row r="45" spans="1:11" s="230" customFormat="1" ht="14.25" x14ac:dyDescent="0.2">
      <c r="A45" s="462">
        <v>35</v>
      </c>
      <c r="B45" s="234" t="s">
        <v>108</v>
      </c>
      <c r="C45" s="475">
        <v>0</v>
      </c>
      <c r="D45" s="475">
        <v>2</v>
      </c>
      <c r="E45" s="475">
        <v>0</v>
      </c>
      <c r="F45" s="475">
        <f t="shared" si="0"/>
        <v>2</v>
      </c>
      <c r="G45" s="475">
        <v>1554.91</v>
      </c>
      <c r="H45" s="475">
        <v>7291.73</v>
      </c>
      <c r="I45" s="475">
        <f t="shared" si="1"/>
        <v>8846.64</v>
      </c>
      <c r="J45" s="475">
        <f t="shared" si="2"/>
        <v>4423.32</v>
      </c>
      <c r="K45" s="475">
        <f t="shared" si="3"/>
        <v>468.94868513290146</v>
      </c>
    </row>
    <row r="46" spans="1:11" s="230" customFormat="1" ht="14.25" x14ac:dyDescent="0.2">
      <c r="A46" s="462">
        <v>36</v>
      </c>
      <c r="B46" s="234" t="s">
        <v>109</v>
      </c>
      <c r="C46" s="475">
        <v>0</v>
      </c>
      <c r="D46" s="475">
        <v>2</v>
      </c>
      <c r="E46" s="475">
        <v>1</v>
      </c>
      <c r="F46" s="475">
        <f t="shared" si="0"/>
        <v>3</v>
      </c>
      <c r="G46" s="475">
        <v>2196.92</v>
      </c>
      <c r="H46" s="475">
        <v>11294.35</v>
      </c>
      <c r="I46" s="475">
        <f t="shared" si="1"/>
        <v>13491.27</v>
      </c>
      <c r="J46" s="475">
        <f t="shared" si="2"/>
        <v>4497.09</v>
      </c>
      <c r="K46" s="475">
        <f t="shared" si="3"/>
        <v>514.09928445277933</v>
      </c>
    </row>
    <row r="47" spans="1:11" s="229" customFormat="1" x14ac:dyDescent="0.2">
      <c r="A47" s="550" t="s">
        <v>63</v>
      </c>
      <c r="B47" s="551"/>
      <c r="C47" s="478">
        <f t="shared" ref="C47:I47" si="4">SUM(C4:C46)</f>
        <v>4</v>
      </c>
      <c r="D47" s="478">
        <f t="shared" si="4"/>
        <v>20</v>
      </c>
      <c r="E47" s="478">
        <f t="shared" si="4"/>
        <v>29</v>
      </c>
      <c r="F47" s="478">
        <f t="shared" si="4"/>
        <v>53</v>
      </c>
      <c r="G47" s="478">
        <f t="shared" si="4"/>
        <v>44255.270000000004</v>
      </c>
      <c r="H47" s="478">
        <f t="shared" si="4"/>
        <v>104051.68000000001</v>
      </c>
      <c r="I47" s="478">
        <f t="shared" si="4"/>
        <v>148306.94999999998</v>
      </c>
      <c r="J47" s="478">
        <f t="shared" si="2"/>
        <v>2798.2443396226413</v>
      </c>
      <c r="K47" s="478">
        <f t="shared" si="3"/>
        <v>235.11703803863361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0" sqref="L10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151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42" t="s">
        <v>2</v>
      </c>
    </row>
    <row r="10" spans="1:11" ht="30" customHeight="1" x14ac:dyDescent="0.2">
      <c r="A10" s="238" t="s">
        <v>64</v>
      </c>
      <c r="B10" s="238" t="s">
        <v>117</v>
      </c>
      <c r="C10" s="238" t="s">
        <v>118</v>
      </c>
      <c r="D10" s="238" t="s">
        <v>67</v>
      </c>
      <c r="E10" s="238" t="s">
        <v>119</v>
      </c>
      <c r="F10" s="238" t="s">
        <v>69</v>
      </c>
      <c r="G10" s="238" t="s">
        <v>70</v>
      </c>
      <c r="H10" s="238" t="s">
        <v>71</v>
      </c>
      <c r="I10" s="238" t="s">
        <v>72</v>
      </c>
      <c r="J10" s="238" t="s">
        <v>73</v>
      </c>
      <c r="K10" s="238" t="s">
        <v>74</v>
      </c>
    </row>
    <row r="11" spans="1:11" s="237" customFormat="1" ht="14.25" x14ac:dyDescent="0.2">
      <c r="A11" s="240">
        <v>1</v>
      </c>
      <c r="B11" s="241" t="s">
        <v>75</v>
      </c>
      <c r="C11" s="475">
        <v>0</v>
      </c>
      <c r="D11" s="475">
        <v>5</v>
      </c>
      <c r="E11" s="475">
        <v>1</v>
      </c>
      <c r="F11" s="475">
        <f t="shared" ref="F11:F46" si="0">(C11+D11+E11)</f>
        <v>6</v>
      </c>
      <c r="G11" s="475">
        <v>171.25</v>
      </c>
      <c r="H11" s="475">
        <v>3590.94</v>
      </c>
      <c r="I11" s="475">
        <f t="shared" ref="I11:I46" si="1">(G11+H11)</f>
        <v>3762.19</v>
      </c>
      <c r="J11" s="475">
        <f t="shared" ref="J11:J47" si="2">(I11/F11)</f>
        <v>627.03166666666664</v>
      </c>
      <c r="K11" s="475">
        <f t="shared" ref="K11:K47" si="3">(H11/G11)*100</f>
        <v>2096.8992700729927</v>
      </c>
    </row>
    <row r="12" spans="1:11" s="237" customFormat="1" ht="14.25" x14ac:dyDescent="0.2">
      <c r="A12" s="240">
        <v>2</v>
      </c>
      <c r="B12" s="241" t="s">
        <v>76</v>
      </c>
      <c r="C12" s="475">
        <v>0</v>
      </c>
      <c r="D12" s="475">
        <v>1</v>
      </c>
      <c r="E12" s="475">
        <v>1</v>
      </c>
      <c r="F12" s="475">
        <f t="shared" si="0"/>
        <v>2</v>
      </c>
      <c r="G12" s="475">
        <v>145.36000000000001</v>
      </c>
      <c r="H12" s="475">
        <v>2727.7</v>
      </c>
      <c r="I12" s="475">
        <f t="shared" si="1"/>
        <v>2873.06</v>
      </c>
      <c r="J12" s="475">
        <f t="shared" si="2"/>
        <v>1436.53</v>
      </c>
      <c r="K12" s="475">
        <f t="shared" si="3"/>
        <v>1876.5134837644468</v>
      </c>
    </row>
    <row r="13" spans="1:11" s="237" customFormat="1" ht="14.25" x14ac:dyDescent="0.2">
      <c r="A13" s="240">
        <v>3</v>
      </c>
      <c r="B13" s="241" t="s">
        <v>77</v>
      </c>
      <c r="C13" s="475">
        <v>0</v>
      </c>
      <c r="D13" s="475">
        <v>3</v>
      </c>
      <c r="E13" s="475">
        <v>1</v>
      </c>
      <c r="F13" s="475">
        <f t="shared" si="0"/>
        <v>4</v>
      </c>
      <c r="G13" s="475">
        <v>465.52</v>
      </c>
      <c r="H13" s="475">
        <v>1454.7</v>
      </c>
      <c r="I13" s="475">
        <f t="shared" si="1"/>
        <v>1920.22</v>
      </c>
      <c r="J13" s="475">
        <f t="shared" si="2"/>
        <v>480.05500000000001</v>
      </c>
      <c r="K13" s="475">
        <f t="shared" si="3"/>
        <v>312.48925932290774</v>
      </c>
    </row>
    <row r="14" spans="1:11" s="237" customFormat="1" ht="14.25" x14ac:dyDescent="0.2">
      <c r="A14" s="240">
        <v>4</v>
      </c>
      <c r="B14" s="241" t="s">
        <v>78</v>
      </c>
      <c r="C14" s="475">
        <v>1</v>
      </c>
      <c r="D14" s="475">
        <v>1</v>
      </c>
      <c r="E14" s="475">
        <v>0</v>
      </c>
      <c r="F14" s="475">
        <f t="shared" si="0"/>
        <v>2</v>
      </c>
      <c r="G14" s="475">
        <v>84.67</v>
      </c>
      <c r="H14" s="475">
        <v>1077.69</v>
      </c>
      <c r="I14" s="475">
        <f t="shared" si="1"/>
        <v>1162.3600000000001</v>
      </c>
      <c r="J14" s="475">
        <f t="shared" si="2"/>
        <v>581.18000000000006</v>
      </c>
      <c r="K14" s="475">
        <f t="shared" si="3"/>
        <v>1272.8120940120468</v>
      </c>
    </row>
    <row r="15" spans="1:11" s="237" customFormat="1" ht="14.25" x14ac:dyDescent="0.2">
      <c r="A15" s="240">
        <v>5</v>
      </c>
      <c r="B15" s="241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37" customFormat="1" ht="14.25" x14ac:dyDescent="0.2">
      <c r="A16" s="240">
        <v>6</v>
      </c>
      <c r="B16" s="241" t="s">
        <v>80</v>
      </c>
      <c r="C16" s="475">
        <v>1</v>
      </c>
      <c r="D16" s="475">
        <v>2</v>
      </c>
      <c r="E16" s="475">
        <v>0</v>
      </c>
      <c r="F16" s="475">
        <f t="shared" si="0"/>
        <v>3</v>
      </c>
      <c r="G16" s="475">
        <v>62.53</v>
      </c>
      <c r="H16" s="475">
        <v>1197.8499999999999</v>
      </c>
      <c r="I16" s="475">
        <f t="shared" si="1"/>
        <v>1260.3799999999999</v>
      </c>
      <c r="J16" s="475">
        <f t="shared" si="2"/>
        <v>420.12666666666661</v>
      </c>
      <c r="K16" s="475">
        <f t="shared" si="3"/>
        <v>1915.6404925635695</v>
      </c>
    </row>
    <row r="17" spans="1:11" s="237" customFormat="1" ht="14.25" x14ac:dyDescent="0.2">
      <c r="A17" s="240">
        <v>7</v>
      </c>
      <c r="B17" s="241" t="s">
        <v>81</v>
      </c>
      <c r="C17" s="475">
        <v>1</v>
      </c>
      <c r="D17" s="475">
        <v>3</v>
      </c>
      <c r="E17" s="475">
        <v>0</v>
      </c>
      <c r="F17" s="475">
        <f t="shared" si="0"/>
        <v>4</v>
      </c>
      <c r="G17" s="475">
        <v>228.57</v>
      </c>
      <c r="H17" s="475">
        <v>4102.83</v>
      </c>
      <c r="I17" s="475">
        <f t="shared" si="1"/>
        <v>4331.3999999999996</v>
      </c>
      <c r="J17" s="475">
        <f t="shared" si="2"/>
        <v>1082.8499999999999</v>
      </c>
      <c r="K17" s="475">
        <f t="shared" si="3"/>
        <v>1794.9993437458986</v>
      </c>
    </row>
    <row r="18" spans="1:11" s="237" customFormat="1" ht="14.25" x14ac:dyDescent="0.2">
      <c r="A18" s="240">
        <v>8</v>
      </c>
      <c r="B18" s="241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37" customFormat="1" ht="14.25" x14ac:dyDescent="0.2">
      <c r="A19" s="240">
        <v>9</v>
      </c>
      <c r="B19" s="241" t="s">
        <v>83</v>
      </c>
      <c r="C19" s="475">
        <v>0</v>
      </c>
      <c r="D19" s="475">
        <v>3</v>
      </c>
      <c r="E19" s="475">
        <v>0</v>
      </c>
      <c r="F19" s="475">
        <f t="shared" si="0"/>
        <v>3</v>
      </c>
      <c r="G19" s="475">
        <v>74.19</v>
      </c>
      <c r="H19" s="475">
        <v>1746.99</v>
      </c>
      <c r="I19" s="475">
        <f t="shared" si="1"/>
        <v>1821.18</v>
      </c>
      <c r="J19" s="475">
        <f t="shared" si="2"/>
        <v>607.06000000000006</v>
      </c>
      <c r="K19" s="475">
        <f t="shared" si="3"/>
        <v>2354.7513141932873</v>
      </c>
    </row>
    <row r="20" spans="1:11" s="237" customFormat="1" ht="14.25" x14ac:dyDescent="0.2">
      <c r="A20" s="240">
        <v>10</v>
      </c>
      <c r="B20" s="241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37" customFormat="1" ht="14.25" x14ac:dyDescent="0.2">
      <c r="A21" s="240">
        <v>11</v>
      </c>
      <c r="B21" s="241" t="s">
        <v>85</v>
      </c>
      <c r="C21" s="475">
        <v>0</v>
      </c>
      <c r="D21" s="475">
        <v>0</v>
      </c>
      <c r="E21" s="475">
        <v>1</v>
      </c>
      <c r="F21" s="475">
        <f t="shared" si="0"/>
        <v>1</v>
      </c>
      <c r="G21" s="475">
        <v>78.59</v>
      </c>
      <c r="H21" s="475">
        <v>1641.29</v>
      </c>
      <c r="I21" s="475">
        <f t="shared" si="1"/>
        <v>1719.8799999999999</v>
      </c>
      <c r="J21" s="475">
        <f t="shared" si="2"/>
        <v>1719.8799999999999</v>
      </c>
      <c r="K21" s="475">
        <f t="shared" si="3"/>
        <v>2088.4209186919452</v>
      </c>
    </row>
    <row r="22" spans="1:11" s="237" customFormat="1" ht="14.25" x14ac:dyDescent="0.2">
      <c r="A22" s="240">
        <v>12</v>
      </c>
      <c r="B22" s="241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37" customFormat="1" ht="14.25" x14ac:dyDescent="0.2">
      <c r="A23" s="240">
        <v>13</v>
      </c>
      <c r="B23" s="241" t="s">
        <v>87</v>
      </c>
      <c r="C23" s="475">
        <v>0</v>
      </c>
      <c r="D23" s="475">
        <v>5</v>
      </c>
      <c r="E23" s="475">
        <v>1</v>
      </c>
      <c r="F23" s="475">
        <f t="shared" si="0"/>
        <v>6</v>
      </c>
      <c r="G23" s="475">
        <v>202.16</v>
      </c>
      <c r="H23" s="475">
        <v>4276.0200000000004</v>
      </c>
      <c r="I23" s="475">
        <f t="shared" si="1"/>
        <v>4478.18</v>
      </c>
      <c r="J23" s="475">
        <f t="shared" si="2"/>
        <v>746.36333333333334</v>
      </c>
      <c r="K23" s="475">
        <f t="shared" si="3"/>
        <v>2115.1662049861498</v>
      </c>
    </row>
    <row r="24" spans="1:11" s="237" customFormat="1" ht="14.25" x14ac:dyDescent="0.2">
      <c r="A24" s="240">
        <v>14</v>
      </c>
      <c r="B24" s="241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37" customFormat="1" ht="14.25" x14ac:dyDescent="0.2">
      <c r="A25" s="240">
        <v>15</v>
      </c>
      <c r="B25" s="241" t="s">
        <v>89</v>
      </c>
      <c r="C25" s="475">
        <v>0</v>
      </c>
      <c r="D25" s="475">
        <v>0</v>
      </c>
      <c r="E25" s="475">
        <v>2</v>
      </c>
      <c r="F25" s="475">
        <f t="shared" si="0"/>
        <v>2</v>
      </c>
      <c r="G25" s="475">
        <v>28.58</v>
      </c>
      <c r="H25" s="475">
        <v>660.42</v>
      </c>
      <c r="I25" s="475">
        <f t="shared" si="1"/>
        <v>689</v>
      </c>
      <c r="J25" s="475">
        <f t="shared" si="2"/>
        <v>344.5</v>
      </c>
      <c r="K25" s="475">
        <f t="shared" si="3"/>
        <v>2310.7767669699092</v>
      </c>
    </row>
    <row r="26" spans="1:11" s="237" customFormat="1" ht="14.25" x14ac:dyDescent="0.2">
      <c r="A26" s="240">
        <v>16</v>
      </c>
      <c r="B26" s="241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237" customFormat="1" ht="14.25" x14ac:dyDescent="0.2">
      <c r="A27" s="240">
        <v>17</v>
      </c>
      <c r="B27" s="241" t="s">
        <v>91</v>
      </c>
      <c r="C27" s="475">
        <v>4</v>
      </c>
      <c r="D27" s="475">
        <v>0</v>
      </c>
      <c r="E27" s="475">
        <v>0</v>
      </c>
      <c r="F27" s="475">
        <f t="shared" si="0"/>
        <v>4</v>
      </c>
      <c r="G27" s="475">
        <v>15280.74</v>
      </c>
      <c r="H27" s="475">
        <v>1338.13</v>
      </c>
      <c r="I27" s="475">
        <f t="shared" si="1"/>
        <v>16618.87</v>
      </c>
      <c r="J27" s="475">
        <f t="shared" si="2"/>
        <v>4154.7174999999997</v>
      </c>
      <c r="K27" s="475">
        <f t="shared" si="3"/>
        <v>8.7569711938034427</v>
      </c>
    </row>
    <row r="28" spans="1:11" s="237" customFormat="1" ht="14.25" x14ac:dyDescent="0.2">
      <c r="A28" s="240">
        <v>18</v>
      </c>
      <c r="B28" s="241" t="s">
        <v>92</v>
      </c>
      <c r="C28" s="475">
        <v>0</v>
      </c>
      <c r="D28" s="475">
        <v>0</v>
      </c>
      <c r="E28" s="475">
        <v>0</v>
      </c>
      <c r="F28" s="475">
        <f t="shared" si="0"/>
        <v>0</v>
      </c>
      <c r="G28" s="475">
        <v>4653.54</v>
      </c>
      <c r="H28" s="475">
        <v>92.45</v>
      </c>
      <c r="I28" s="475">
        <f t="shared" si="1"/>
        <v>4745.99</v>
      </c>
      <c r="J28" s="475" t="e">
        <f t="shared" si="2"/>
        <v>#DIV/0!</v>
      </c>
      <c r="K28" s="475">
        <f t="shared" si="3"/>
        <v>1.9866596182691025</v>
      </c>
    </row>
    <row r="29" spans="1:11" s="237" customFormat="1" ht="14.25" x14ac:dyDescent="0.2">
      <c r="A29" s="240">
        <v>19</v>
      </c>
      <c r="B29" s="241" t="s">
        <v>93</v>
      </c>
      <c r="C29" s="475">
        <v>2</v>
      </c>
      <c r="D29" s="475">
        <v>3</v>
      </c>
      <c r="E29" s="475">
        <v>1</v>
      </c>
      <c r="F29" s="475">
        <f t="shared" si="0"/>
        <v>6</v>
      </c>
      <c r="G29" s="475">
        <v>6873.27</v>
      </c>
      <c r="H29" s="475">
        <v>7094.69</v>
      </c>
      <c r="I29" s="475">
        <f t="shared" si="1"/>
        <v>13967.96</v>
      </c>
      <c r="J29" s="475">
        <f t="shared" si="2"/>
        <v>2327.9933333333333</v>
      </c>
      <c r="K29" s="475">
        <f t="shared" si="3"/>
        <v>103.22146518323882</v>
      </c>
    </row>
    <row r="30" spans="1:11" s="237" customFormat="1" ht="14.25" x14ac:dyDescent="0.2">
      <c r="A30" s="240">
        <v>20</v>
      </c>
      <c r="B30" s="241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37" customFormat="1" ht="14.25" x14ac:dyDescent="0.2">
      <c r="A31" s="240">
        <v>21</v>
      </c>
      <c r="B31" s="241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37" customFormat="1" ht="14.25" x14ac:dyDescent="0.2">
      <c r="A32" s="240">
        <v>22</v>
      </c>
      <c r="B32" s="241" t="s">
        <v>96</v>
      </c>
      <c r="C32" s="475">
        <v>1</v>
      </c>
      <c r="D32" s="475">
        <v>3</v>
      </c>
      <c r="E32" s="475">
        <v>0</v>
      </c>
      <c r="F32" s="475">
        <f t="shared" si="0"/>
        <v>4</v>
      </c>
      <c r="G32" s="475">
        <v>2594.87</v>
      </c>
      <c r="H32" s="475">
        <v>2626.01</v>
      </c>
      <c r="I32" s="475">
        <f t="shared" si="1"/>
        <v>5220.88</v>
      </c>
      <c r="J32" s="475">
        <f t="shared" si="2"/>
        <v>1305.22</v>
      </c>
      <c r="K32" s="475">
        <f t="shared" si="3"/>
        <v>101.20006011861867</v>
      </c>
    </row>
    <row r="33" spans="1:11" s="237" customFormat="1" ht="14.25" x14ac:dyDescent="0.2">
      <c r="A33" s="240">
        <v>23</v>
      </c>
      <c r="B33" s="241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237" customFormat="1" ht="14.25" x14ac:dyDescent="0.2">
      <c r="A34" s="462">
        <v>24</v>
      </c>
      <c r="B34" s="241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0</v>
      </c>
      <c r="H34" s="475">
        <v>0</v>
      </c>
      <c r="I34" s="475">
        <f>(G34+H34)</f>
        <v>0</v>
      </c>
      <c r="J34" s="475" t="e">
        <f>(I34/F34)</f>
        <v>#DIV/0!</v>
      </c>
      <c r="K34" s="475" t="e">
        <f>(H34/G34)*100</f>
        <v>#DIV/0!</v>
      </c>
    </row>
    <row r="35" spans="1:11" s="237" customFormat="1" ht="14.25" x14ac:dyDescent="0.2">
      <c r="A35" s="462">
        <v>25</v>
      </c>
      <c r="B35" s="241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37" customFormat="1" ht="14.25" x14ac:dyDescent="0.2">
      <c r="A36" s="462">
        <v>26</v>
      </c>
      <c r="B36" s="241" t="s">
        <v>99</v>
      </c>
      <c r="C36" s="475">
        <v>1</v>
      </c>
      <c r="D36" s="475">
        <v>0</v>
      </c>
      <c r="E36" s="475">
        <v>0</v>
      </c>
      <c r="F36" s="475">
        <f t="shared" si="0"/>
        <v>1</v>
      </c>
      <c r="G36" s="475">
        <v>24161.38</v>
      </c>
      <c r="H36" s="475">
        <v>275.32</v>
      </c>
      <c r="I36" s="475">
        <f t="shared" si="1"/>
        <v>24436.7</v>
      </c>
      <c r="J36" s="475">
        <f t="shared" si="2"/>
        <v>24436.7</v>
      </c>
      <c r="K36" s="475">
        <f t="shared" si="3"/>
        <v>1.1395044488352899</v>
      </c>
    </row>
    <row r="37" spans="1:11" s="237" customFormat="1" ht="14.25" x14ac:dyDescent="0.2">
      <c r="A37" s="462">
        <v>27</v>
      </c>
      <c r="B37" s="241" t="s">
        <v>100</v>
      </c>
      <c r="C37" s="475">
        <v>0</v>
      </c>
      <c r="D37" s="475">
        <v>0</v>
      </c>
      <c r="E37" s="475">
        <v>0</v>
      </c>
      <c r="F37" s="475">
        <f t="shared" si="0"/>
        <v>0</v>
      </c>
      <c r="G37" s="475">
        <v>0</v>
      </c>
      <c r="H37" s="475">
        <v>0</v>
      </c>
      <c r="I37" s="475">
        <f t="shared" si="1"/>
        <v>0</v>
      </c>
      <c r="J37" s="475" t="e">
        <f t="shared" si="2"/>
        <v>#DIV/0!</v>
      </c>
      <c r="K37" s="475" t="e">
        <f t="shared" si="3"/>
        <v>#DIV/0!</v>
      </c>
    </row>
    <row r="38" spans="1:11" s="237" customFormat="1" ht="14.25" x14ac:dyDescent="0.2">
      <c r="A38" s="462">
        <v>28</v>
      </c>
      <c r="B38" s="241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37" customFormat="1" ht="14.25" x14ac:dyDescent="0.2">
      <c r="A39" s="462">
        <v>29</v>
      </c>
      <c r="B39" s="241" t="s">
        <v>102</v>
      </c>
      <c r="C39" s="475">
        <v>0</v>
      </c>
      <c r="D39" s="475">
        <v>3</v>
      </c>
      <c r="E39" s="475">
        <v>0</v>
      </c>
      <c r="F39" s="475">
        <f t="shared" si="0"/>
        <v>3</v>
      </c>
      <c r="G39" s="475">
        <v>55.38</v>
      </c>
      <c r="H39" s="475">
        <v>1145.74</v>
      </c>
      <c r="I39" s="475">
        <f t="shared" si="1"/>
        <v>1201.1200000000001</v>
      </c>
      <c r="J39" s="475">
        <f t="shared" si="2"/>
        <v>400.37333333333339</v>
      </c>
      <c r="K39" s="475">
        <f t="shared" si="3"/>
        <v>2068.8696280245576</v>
      </c>
    </row>
    <row r="40" spans="1:11" s="237" customFormat="1" ht="14.25" x14ac:dyDescent="0.2">
      <c r="A40" s="462">
        <v>30</v>
      </c>
      <c r="B40" s="241" t="s">
        <v>103</v>
      </c>
      <c r="C40" s="475">
        <v>0</v>
      </c>
      <c r="D40" s="475">
        <v>2</v>
      </c>
      <c r="E40" s="475">
        <v>1</v>
      </c>
      <c r="F40" s="475">
        <f t="shared" si="0"/>
        <v>3</v>
      </c>
      <c r="G40" s="475">
        <v>42.25</v>
      </c>
      <c r="H40" s="475">
        <v>1280.3699999999999</v>
      </c>
      <c r="I40" s="475">
        <f t="shared" si="1"/>
        <v>1322.62</v>
      </c>
      <c r="J40" s="475">
        <f t="shared" si="2"/>
        <v>440.87333333333328</v>
      </c>
      <c r="K40" s="475">
        <f t="shared" si="3"/>
        <v>3030.4615384615381</v>
      </c>
    </row>
    <row r="41" spans="1:11" s="237" customFormat="1" ht="14.25" x14ac:dyDescent="0.2">
      <c r="A41" s="462">
        <v>31</v>
      </c>
      <c r="B41" s="241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580.48</v>
      </c>
      <c r="I41" s="475">
        <f t="shared" si="1"/>
        <v>580.48</v>
      </c>
      <c r="J41" s="475" t="e">
        <f t="shared" si="2"/>
        <v>#DIV/0!</v>
      </c>
      <c r="K41" s="475" t="e">
        <f t="shared" si="3"/>
        <v>#DIV/0!</v>
      </c>
    </row>
    <row r="42" spans="1:11" s="237" customFormat="1" ht="14.25" x14ac:dyDescent="0.2">
      <c r="A42" s="462">
        <v>32</v>
      </c>
      <c r="B42" s="241" t="s">
        <v>105</v>
      </c>
      <c r="C42" s="475">
        <v>0</v>
      </c>
      <c r="D42" s="475">
        <v>0</v>
      </c>
      <c r="E42" s="475">
        <v>0</v>
      </c>
      <c r="F42" s="475">
        <f t="shared" si="0"/>
        <v>0</v>
      </c>
      <c r="G42" s="475">
        <v>37.130000000000003</v>
      </c>
      <c r="H42" s="475">
        <v>0</v>
      </c>
      <c r="I42" s="475">
        <f t="shared" si="1"/>
        <v>37.130000000000003</v>
      </c>
      <c r="J42" s="475" t="e">
        <f t="shared" si="2"/>
        <v>#DIV/0!</v>
      </c>
      <c r="K42" s="475">
        <f t="shared" si="3"/>
        <v>0</v>
      </c>
    </row>
    <row r="43" spans="1:11" s="237" customFormat="1" ht="14.25" x14ac:dyDescent="0.2">
      <c r="A43" s="462">
        <v>33</v>
      </c>
      <c r="B43" s="241" t="s">
        <v>106</v>
      </c>
      <c r="C43" s="475">
        <v>1</v>
      </c>
      <c r="D43" s="475">
        <v>0</v>
      </c>
      <c r="E43" s="475">
        <v>0</v>
      </c>
      <c r="F43" s="475">
        <f t="shared" si="0"/>
        <v>1</v>
      </c>
      <c r="G43" s="475">
        <v>12268.52</v>
      </c>
      <c r="H43" s="475">
        <v>98.13</v>
      </c>
      <c r="I43" s="475">
        <f t="shared" si="1"/>
        <v>12366.65</v>
      </c>
      <c r="J43" s="475">
        <f t="shared" si="2"/>
        <v>12366.65</v>
      </c>
      <c r="K43" s="475">
        <f t="shared" si="3"/>
        <v>0.79985197888579862</v>
      </c>
    </row>
    <row r="44" spans="1:11" s="237" customFormat="1" ht="14.25" x14ac:dyDescent="0.2">
      <c r="A44" s="462">
        <v>34</v>
      </c>
      <c r="B44" s="241" t="s">
        <v>107</v>
      </c>
      <c r="C44" s="475">
        <v>1</v>
      </c>
      <c r="D44" s="475">
        <v>3</v>
      </c>
      <c r="E44" s="475">
        <v>1</v>
      </c>
      <c r="F44" s="475">
        <f t="shared" si="0"/>
        <v>5</v>
      </c>
      <c r="G44" s="475">
        <v>159.46</v>
      </c>
      <c r="H44" s="475">
        <v>2781.7</v>
      </c>
      <c r="I44" s="475">
        <f t="shared" si="1"/>
        <v>2941.16</v>
      </c>
      <c r="J44" s="475">
        <f t="shared" si="2"/>
        <v>588.23199999999997</v>
      </c>
      <c r="K44" s="475">
        <f t="shared" si="3"/>
        <v>1744.4500188134953</v>
      </c>
    </row>
    <row r="45" spans="1:11" s="237" customFormat="1" ht="14.25" x14ac:dyDescent="0.2">
      <c r="A45" s="462">
        <v>35</v>
      </c>
      <c r="B45" s="241" t="s">
        <v>108</v>
      </c>
      <c r="C45" s="475">
        <v>0</v>
      </c>
      <c r="D45" s="475">
        <v>3</v>
      </c>
      <c r="E45" s="475">
        <v>0</v>
      </c>
      <c r="F45" s="475">
        <f t="shared" si="0"/>
        <v>3</v>
      </c>
      <c r="G45" s="475">
        <v>186.53</v>
      </c>
      <c r="H45" s="475">
        <v>3570.63</v>
      </c>
      <c r="I45" s="475">
        <f t="shared" si="1"/>
        <v>3757.1600000000003</v>
      </c>
      <c r="J45" s="475">
        <f t="shared" si="2"/>
        <v>1252.3866666666668</v>
      </c>
      <c r="K45" s="475">
        <f t="shared" si="3"/>
        <v>1914.2389964080844</v>
      </c>
    </row>
    <row r="46" spans="1:11" s="237" customFormat="1" ht="14.25" x14ac:dyDescent="0.2">
      <c r="A46" s="462">
        <v>36</v>
      </c>
      <c r="B46" s="241" t="s">
        <v>109</v>
      </c>
      <c r="C46" s="475">
        <v>0</v>
      </c>
      <c r="D46" s="475">
        <v>7</v>
      </c>
      <c r="E46" s="475">
        <v>1</v>
      </c>
      <c r="F46" s="475">
        <f t="shared" si="0"/>
        <v>8</v>
      </c>
      <c r="G46" s="475">
        <v>378.53</v>
      </c>
      <c r="H46" s="475">
        <v>6437.85</v>
      </c>
      <c r="I46" s="475">
        <f t="shared" si="1"/>
        <v>6816.38</v>
      </c>
      <c r="J46" s="475">
        <f t="shared" si="2"/>
        <v>852.04750000000001</v>
      </c>
      <c r="K46" s="475">
        <f t="shared" si="3"/>
        <v>1700.7502707843503</v>
      </c>
    </row>
    <row r="47" spans="1:11" s="236" customFormat="1" x14ac:dyDescent="0.2">
      <c r="A47" s="550" t="s">
        <v>63</v>
      </c>
      <c r="B47" s="551"/>
      <c r="C47" s="478">
        <f t="shared" ref="C47:I47" si="4">SUM(C4:C46)</f>
        <v>13</v>
      </c>
      <c r="D47" s="478">
        <f t="shared" si="4"/>
        <v>47</v>
      </c>
      <c r="E47" s="478">
        <f t="shared" si="4"/>
        <v>11</v>
      </c>
      <c r="F47" s="478">
        <f t="shared" si="4"/>
        <v>71</v>
      </c>
      <c r="G47" s="478">
        <f t="shared" si="4"/>
        <v>68233.02</v>
      </c>
      <c r="H47" s="478">
        <f t="shared" si="4"/>
        <v>49797.929999999993</v>
      </c>
      <c r="I47" s="478">
        <f t="shared" si="4"/>
        <v>118030.95</v>
      </c>
      <c r="J47" s="478">
        <f t="shared" si="2"/>
        <v>1662.4077464788732</v>
      </c>
      <c r="K47" s="478">
        <f t="shared" si="3"/>
        <v>72.982157319139603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0" sqref="L10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152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9" t="s">
        <v>2</v>
      </c>
    </row>
    <row r="10" spans="1:11" ht="30" customHeight="1" x14ac:dyDescent="0.2">
      <c r="A10" s="245" t="s">
        <v>64</v>
      </c>
      <c r="B10" s="245" t="s">
        <v>117</v>
      </c>
      <c r="C10" s="245" t="s">
        <v>118</v>
      </c>
      <c r="D10" s="245" t="s">
        <v>67</v>
      </c>
      <c r="E10" s="245" t="s">
        <v>119</v>
      </c>
      <c r="F10" s="245" t="s">
        <v>69</v>
      </c>
      <c r="G10" s="245" t="s">
        <v>70</v>
      </c>
      <c r="H10" s="245" t="s">
        <v>71</v>
      </c>
      <c r="I10" s="245" t="s">
        <v>72</v>
      </c>
      <c r="J10" s="245" t="s">
        <v>73</v>
      </c>
      <c r="K10" s="245" t="s">
        <v>74</v>
      </c>
    </row>
    <row r="11" spans="1:11" s="244" customFormat="1" ht="14.25" x14ac:dyDescent="0.2">
      <c r="A11" s="247">
        <v>1</v>
      </c>
      <c r="B11" s="248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244" customFormat="1" ht="14.25" x14ac:dyDescent="0.2">
      <c r="A12" s="247">
        <v>2</v>
      </c>
      <c r="B12" s="248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244" customFormat="1" ht="14.25" x14ac:dyDescent="0.2">
      <c r="A13" s="247">
        <v>3</v>
      </c>
      <c r="B13" s="248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244" customFormat="1" ht="14.25" x14ac:dyDescent="0.2">
      <c r="A14" s="247">
        <v>4</v>
      </c>
      <c r="B14" s="248" t="s">
        <v>78</v>
      </c>
      <c r="C14" s="475">
        <v>0</v>
      </c>
      <c r="D14" s="475">
        <v>0</v>
      </c>
      <c r="E14" s="475">
        <v>3</v>
      </c>
      <c r="F14" s="475">
        <f t="shared" si="0"/>
        <v>3</v>
      </c>
      <c r="G14" s="475">
        <v>5174.92</v>
      </c>
      <c r="H14" s="475">
        <v>13783.09</v>
      </c>
      <c r="I14" s="475">
        <f t="shared" si="1"/>
        <v>18958.010000000002</v>
      </c>
      <c r="J14" s="475">
        <f t="shared" si="2"/>
        <v>6319.336666666667</v>
      </c>
      <c r="K14" s="475">
        <f t="shared" si="3"/>
        <v>266.34402077713276</v>
      </c>
    </row>
    <row r="15" spans="1:11" s="244" customFormat="1" ht="14.25" x14ac:dyDescent="0.2">
      <c r="A15" s="247">
        <v>5</v>
      </c>
      <c r="B15" s="248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44" customFormat="1" ht="14.25" x14ac:dyDescent="0.2">
      <c r="A16" s="247">
        <v>6</v>
      </c>
      <c r="B16" s="248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244" customFormat="1" ht="14.25" x14ac:dyDescent="0.2">
      <c r="A17" s="247">
        <v>7</v>
      </c>
      <c r="B17" s="248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44" customFormat="1" ht="14.25" x14ac:dyDescent="0.2">
      <c r="A18" s="247">
        <v>8</v>
      </c>
      <c r="B18" s="248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44" customFormat="1" ht="14.25" x14ac:dyDescent="0.2">
      <c r="A19" s="247">
        <v>9</v>
      </c>
      <c r="B19" s="248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244" customFormat="1" ht="14.25" x14ac:dyDescent="0.2">
      <c r="A20" s="247">
        <v>10</v>
      </c>
      <c r="B20" s="248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44" customFormat="1" ht="14.25" x14ac:dyDescent="0.2">
      <c r="A21" s="247">
        <v>11</v>
      </c>
      <c r="B21" s="248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244" customFormat="1" ht="14.25" x14ac:dyDescent="0.2">
      <c r="A22" s="247">
        <v>12</v>
      </c>
      <c r="B22" s="248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44" customFormat="1" ht="14.25" x14ac:dyDescent="0.2">
      <c r="A23" s="247">
        <v>13</v>
      </c>
      <c r="B23" s="248" t="s">
        <v>87</v>
      </c>
      <c r="C23" s="475">
        <v>0</v>
      </c>
      <c r="D23" s="475">
        <v>0</v>
      </c>
      <c r="E23" s="475">
        <v>1</v>
      </c>
      <c r="F23" s="475">
        <f t="shared" si="0"/>
        <v>1</v>
      </c>
      <c r="G23" s="475">
        <v>8827.09</v>
      </c>
      <c r="H23" s="475">
        <v>6761.79</v>
      </c>
      <c r="I23" s="475">
        <f t="shared" si="1"/>
        <v>15588.880000000001</v>
      </c>
      <c r="J23" s="475">
        <f t="shared" si="2"/>
        <v>15588.880000000001</v>
      </c>
      <c r="K23" s="475">
        <f t="shared" si="3"/>
        <v>76.602708253795981</v>
      </c>
    </row>
    <row r="24" spans="1:11" s="244" customFormat="1" ht="14.25" x14ac:dyDescent="0.2">
      <c r="A24" s="247">
        <v>14</v>
      </c>
      <c r="B24" s="248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44" customFormat="1" ht="14.25" x14ac:dyDescent="0.2">
      <c r="A25" s="247">
        <v>15</v>
      </c>
      <c r="B25" s="248" t="s">
        <v>89</v>
      </c>
      <c r="C25" s="475">
        <v>0</v>
      </c>
      <c r="D25" s="475">
        <v>0</v>
      </c>
      <c r="E25" s="475">
        <v>0</v>
      </c>
      <c r="F25" s="475">
        <f t="shared" si="0"/>
        <v>0</v>
      </c>
      <c r="G25" s="475">
        <v>0</v>
      </c>
      <c r="H25" s="475">
        <v>0</v>
      </c>
      <c r="I25" s="475">
        <f t="shared" si="1"/>
        <v>0</v>
      </c>
      <c r="J25" s="475" t="e">
        <f t="shared" si="2"/>
        <v>#DIV/0!</v>
      </c>
      <c r="K25" s="475" t="e">
        <f t="shared" si="3"/>
        <v>#DIV/0!</v>
      </c>
    </row>
    <row r="26" spans="1:11" s="244" customFormat="1" ht="14.25" x14ac:dyDescent="0.2">
      <c r="A26" s="247">
        <v>16</v>
      </c>
      <c r="B26" s="248" t="s">
        <v>90</v>
      </c>
      <c r="C26" s="475">
        <v>0</v>
      </c>
      <c r="D26" s="475">
        <v>0</v>
      </c>
      <c r="E26" s="475">
        <v>4</v>
      </c>
      <c r="F26" s="475">
        <f t="shared" si="0"/>
        <v>4</v>
      </c>
      <c r="G26" s="475">
        <v>1291.94</v>
      </c>
      <c r="H26" s="475">
        <v>11250.84</v>
      </c>
      <c r="I26" s="475">
        <f t="shared" si="1"/>
        <v>12542.78</v>
      </c>
      <c r="J26" s="475">
        <f t="shared" si="2"/>
        <v>3135.6950000000002</v>
      </c>
      <c r="K26" s="475">
        <f t="shared" si="3"/>
        <v>870.84849141601012</v>
      </c>
    </row>
    <row r="27" spans="1:11" s="244" customFormat="1" ht="14.25" x14ac:dyDescent="0.2">
      <c r="A27" s="247">
        <v>17</v>
      </c>
      <c r="B27" s="248" t="s">
        <v>91</v>
      </c>
      <c r="C27" s="475">
        <v>0</v>
      </c>
      <c r="D27" s="475">
        <v>0</v>
      </c>
      <c r="E27" s="475">
        <v>9</v>
      </c>
      <c r="F27" s="475">
        <f t="shared" si="0"/>
        <v>9</v>
      </c>
      <c r="G27" s="475">
        <v>54063.85</v>
      </c>
      <c r="H27" s="475">
        <v>24822.41</v>
      </c>
      <c r="I27" s="475">
        <f t="shared" si="1"/>
        <v>78886.259999999995</v>
      </c>
      <c r="J27" s="475">
        <f t="shared" si="2"/>
        <v>8765.14</v>
      </c>
      <c r="K27" s="475">
        <f t="shared" si="3"/>
        <v>45.913137891585599</v>
      </c>
    </row>
    <row r="28" spans="1:11" s="244" customFormat="1" ht="14.25" x14ac:dyDescent="0.2">
      <c r="A28" s="247">
        <v>18</v>
      </c>
      <c r="B28" s="248" t="s">
        <v>92</v>
      </c>
      <c r="C28" s="475">
        <v>0</v>
      </c>
      <c r="D28" s="475">
        <v>0</v>
      </c>
      <c r="E28" s="475">
        <v>7</v>
      </c>
      <c r="F28" s="475">
        <f t="shared" si="0"/>
        <v>7</v>
      </c>
      <c r="G28" s="475">
        <v>46367.64</v>
      </c>
      <c r="H28" s="475">
        <v>14828.59</v>
      </c>
      <c r="I28" s="475">
        <f t="shared" si="1"/>
        <v>61196.229999999996</v>
      </c>
      <c r="J28" s="475">
        <f t="shared" si="2"/>
        <v>8742.3185714285701</v>
      </c>
      <c r="K28" s="475">
        <f t="shared" si="3"/>
        <v>31.980471725539623</v>
      </c>
    </row>
    <row r="29" spans="1:11" s="244" customFormat="1" ht="14.25" x14ac:dyDescent="0.2">
      <c r="A29" s="247">
        <v>19</v>
      </c>
      <c r="B29" s="248" t="s">
        <v>93</v>
      </c>
      <c r="C29" s="475">
        <v>0</v>
      </c>
      <c r="D29" s="475">
        <v>0</v>
      </c>
      <c r="E29" s="475">
        <v>7</v>
      </c>
      <c r="F29" s="475">
        <f t="shared" si="0"/>
        <v>7</v>
      </c>
      <c r="G29" s="475">
        <v>6451.99</v>
      </c>
      <c r="H29" s="475">
        <v>14395.91</v>
      </c>
      <c r="I29" s="475">
        <f t="shared" si="1"/>
        <v>20847.900000000001</v>
      </c>
      <c r="J29" s="475">
        <f t="shared" si="2"/>
        <v>2978.2714285714287</v>
      </c>
      <c r="K29" s="475">
        <f t="shared" si="3"/>
        <v>223.12356342771764</v>
      </c>
    </row>
    <row r="30" spans="1:11" s="244" customFormat="1" ht="14.25" x14ac:dyDescent="0.2">
      <c r="A30" s="247">
        <v>20</v>
      </c>
      <c r="B30" s="248" t="s">
        <v>94</v>
      </c>
      <c r="C30" s="475">
        <v>0</v>
      </c>
      <c r="D30" s="475">
        <v>0</v>
      </c>
      <c r="E30" s="475">
        <v>3</v>
      </c>
      <c r="F30" s="475">
        <f t="shared" si="0"/>
        <v>3</v>
      </c>
      <c r="G30" s="475">
        <v>3710.71</v>
      </c>
      <c r="H30" s="475">
        <v>12862.94</v>
      </c>
      <c r="I30" s="475">
        <f t="shared" si="1"/>
        <v>16573.650000000001</v>
      </c>
      <c r="J30" s="475">
        <f t="shared" si="2"/>
        <v>5524.55</v>
      </c>
      <c r="K30" s="475">
        <f t="shared" si="3"/>
        <v>346.64363423711364</v>
      </c>
    </row>
    <row r="31" spans="1:11" s="244" customFormat="1" ht="14.25" x14ac:dyDescent="0.2">
      <c r="A31" s="247">
        <v>21</v>
      </c>
      <c r="B31" s="248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44" customFormat="1" ht="14.25" x14ac:dyDescent="0.2">
      <c r="A32" s="247">
        <v>22</v>
      </c>
      <c r="B32" s="248" t="s">
        <v>96</v>
      </c>
      <c r="C32" s="475">
        <v>2</v>
      </c>
      <c r="D32" s="475">
        <v>0</v>
      </c>
      <c r="E32" s="475">
        <v>2</v>
      </c>
      <c r="F32" s="475">
        <f t="shared" si="0"/>
        <v>4</v>
      </c>
      <c r="G32" s="475">
        <v>1773.67</v>
      </c>
      <c r="H32" s="475">
        <v>21728.89</v>
      </c>
      <c r="I32" s="475">
        <f t="shared" si="1"/>
        <v>23502.559999999998</v>
      </c>
      <c r="J32" s="475">
        <f t="shared" si="2"/>
        <v>5875.6399999999994</v>
      </c>
      <c r="K32" s="475">
        <f t="shared" si="3"/>
        <v>1225.080764742032</v>
      </c>
    </row>
    <row r="33" spans="1:11" s="244" customFormat="1" ht="14.25" x14ac:dyDescent="0.2">
      <c r="A33" s="247">
        <v>23</v>
      </c>
      <c r="B33" s="248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244" customFormat="1" ht="14.25" x14ac:dyDescent="0.2">
      <c r="A34" s="462">
        <v>24</v>
      </c>
      <c r="B34" s="248" t="s">
        <v>110</v>
      </c>
      <c r="C34" s="475">
        <v>0</v>
      </c>
      <c r="D34" s="475">
        <v>1</v>
      </c>
      <c r="E34" s="475">
        <v>1</v>
      </c>
      <c r="F34" s="475">
        <f>(C34+D34+E34)</f>
        <v>2</v>
      </c>
      <c r="G34" s="475">
        <v>2097.0500000000002</v>
      </c>
      <c r="H34" s="475">
        <v>3869.06</v>
      </c>
      <c r="I34" s="475">
        <f>(G34+H34)</f>
        <v>5966.1100000000006</v>
      </c>
      <c r="J34" s="475">
        <f>(I34/F34)</f>
        <v>2983.0550000000003</v>
      </c>
      <c r="K34" s="475">
        <f>(H34/G34)*100</f>
        <v>184.50013113659662</v>
      </c>
    </row>
    <row r="35" spans="1:11" s="244" customFormat="1" ht="14.25" x14ac:dyDescent="0.2">
      <c r="A35" s="462">
        <v>25</v>
      </c>
      <c r="B35" s="248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44" customFormat="1" ht="14.25" x14ac:dyDescent="0.2">
      <c r="A36" s="462">
        <v>26</v>
      </c>
      <c r="B36" s="248" t="s">
        <v>99</v>
      </c>
      <c r="C36" s="475">
        <v>1</v>
      </c>
      <c r="D36" s="475">
        <v>0</v>
      </c>
      <c r="E36" s="475">
        <v>10</v>
      </c>
      <c r="F36" s="475">
        <f t="shared" si="0"/>
        <v>11</v>
      </c>
      <c r="G36" s="475">
        <v>12991.68</v>
      </c>
      <c r="H36" s="475">
        <v>32393.279999999999</v>
      </c>
      <c r="I36" s="475">
        <f t="shared" si="1"/>
        <v>45384.959999999999</v>
      </c>
      <c r="J36" s="475">
        <f t="shared" si="2"/>
        <v>4125.9054545454546</v>
      </c>
      <c r="K36" s="475">
        <f t="shared" si="3"/>
        <v>249.33865366142021</v>
      </c>
    </row>
    <row r="37" spans="1:11" s="244" customFormat="1" ht="14.25" x14ac:dyDescent="0.2">
      <c r="A37" s="462">
        <v>27</v>
      </c>
      <c r="B37" s="248" t="s">
        <v>100</v>
      </c>
      <c r="C37" s="475">
        <v>0</v>
      </c>
      <c r="D37" s="475">
        <v>0</v>
      </c>
      <c r="E37" s="475">
        <v>5</v>
      </c>
      <c r="F37" s="475">
        <f t="shared" si="0"/>
        <v>5</v>
      </c>
      <c r="G37" s="475">
        <v>2179.52</v>
      </c>
      <c r="H37" s="475">
        <v>15628.85</v>
      </c>
      <c r="I37" s="475">
        <f t="shared" si="1"/>
        <v>17808.37</v>
      </c>
      <c r="J37" s="475">
        <f t="shared" si="2"/>
        <v>3561.674</v>
      </c>
      <c r="K37" s="475">
        <f t="shared" si="3"/>
        <v>717.07761341946855</v>
      </c>
    </row>
    <row r="38" spans="1:11" s="244" customFormat="1" ht="14.25" x14ac:dyDescent="0.2">
      <c r="A38" s="462">
        <v>28</v>
      </c>
      <c r="B38" s="248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44" customFormat="1" ht="14.25" x14ac:dyDescent="0.2">
      <c r="A39" s="462">
        <v>29</v>
      </c>
      <c r="B39" s="248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189.42</v>
      </c>
      <c r="H39" s="475">
        <v>3692.92</v>
      </c>
      <c r="I39" s="475">
        <f t="shared" si="1"/>
        <v>3882.34</v>
      </c>
      <c r="J39" s="475">
        <f t="shared" si="2"/>
        <v>3882.34</v>
      </c>
      <c r="K39" s="475">
        <f t="shared" si="3"/>
        <v>1949.5934959349593</v>
      </c>
    </row>
    <row r="40" spans="1:11" s="244" customFormat="1" ht="14.25" x14ac:dyDescent="0.2">
      <c r="A40" s="462">
        <v>30</v>
      </c>
      <c r="B40" s="248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244" customFormat="1" ht="14.25" x14ac:dyDescent="0.2">
      <c r="A41" s="462">
        <v>31</v>
      </c>
      <c r="B41" s="248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44" customFormat="1" ht="14.25" x14ac:dyDescent="0.2">
      <c r="A42" s="462">
        <v>32</v>
      </c>
      <c r="B42" s="248" t="s">
        <v>105</v>
      </c>
      <c r="C42" s="475">
        <v>2</v>
      </c>
      <c r="D42" s="475">
        <v>0</v>
      </c>
      <c r="E42" s="475">
        <v>5</v>
      </c>
      <c r="F42" s="475">
        <f t="shared" si="0"/>
        <v>7</v>
      </c>
      <c r="G42" s="475">
        <v>5598.3</v>
      </c>
      <c r="H42" s="475">
        <v>14005.44</v>
      </c>
      <c r="I42" s="475">
        <f t="shared" si="1"/>
        <v>19603.740000000002</v>
      </c>
      <c r="J42" s="475">
        <f t="shared" si="2"/>
        <v>2800.5342857142859</v>
      </c>
      <c r="K42" s="475">
        <f t="shared" si="3"/>
        <v>250.17308825893573</v>
      </c>
    </row>
    <row r="43" spans="1:11" s="244" customFormat="1" ht="14.25" x14ac:dyDescent="0.2">
      <c r="A43" s="462">
        <v>33</v>
      </c>
      <c r="B43" s="248" t="s">
        <v>106</v>
      </c>
      <c r="C43" s="475">
        <v>0</v>
      </c>
      <c r="D43" s="475">
        <v>0</v>
      </c>
      <c r="E43" s="475">
        <v>7</v>
      </c>
      <c r="F43" s="475">
        <f t="shared" si="0"/>
        <v>7</v>
      </c>
      <c r="G43" s="475">
        <v>8435.6200000000008</v>
      </c>
      <c r="H43" s="475">
        <v>26505.19</v>
      </c>
      <c r="I43" s="475">
        <f t="shared" si="1"/>
        <v>34940.81</v>
      </c>
      <c r="J43" s="475">
        <f t="shared" si="2"/>
        <v>4991.5442857142853</v>
      </c>
      <c r="K43" s="475">
        <f t="shared" si="3"/>
        <v>314.20559484661464</v>
      </c>
    </row>
    <row r="44" spans="1:11" s="244" customFormat="1" ht="14.25" x14ac:dyDescent="0.2">
      <c r="A44" s="462">
        <v>34</v>
      </c>
      <c r="B44" s="248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244" customFormat="1" ht="14.25" x14ac:dyDescent="0.2">
      <c r="A45" s="462">
        <v>35</v>
      </c>
      <c r="B45" s="248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244" customFormat="1" ht="14.25" x14ac:dyDescent="0.2">
      <c r="A46" s="462">
        <v>36</v>
      </c>
      <c r="B46" s="248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243" customFormat="1" x14ac:dyDescent="0.2">
      <c r="A47" s="550" t="s">
        <v>63</v>
      </c>
      <c r="B47" s="551"/>
      <c r="C47" s="478">
        <f t="shared" ref="C47:I47" si="4">SUM(C4:C46)</f>
        <v>5</v>
      </c>
      <c r="D47" s="478">
        <f t="shared" si="4"/>
        <v>1</v>
      </c>
      <c r="E47" s="478">
        <f t="shared" si="4"/>
        <v>65</v>
      </c>
      <c r="F47" s="478">
        <f t="shared" si="4"/>
        <v>71</v>
      </c>
      <c r="G47" s="478">
        <f t="shared" si="4"/>
        <v>159153.4</v>
      </c>
      <c r="H47" s="478">
        <f t="shared" si="4"/>
        <v>216529.2</v>
      </c>
      <c r="I47" s="478">
        <f t="shared" si="4"/>
        <v>375682.6</v>
      </c>
      <c r="J47" s="478">
        <f t="shared" si="2"/>
        <v>5291.3042253521126</v>
      </c>
      <c r="K47" s="478">
        <f t="shared" si="3"/>
        <v>136.05062788479543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0" sqref="L10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153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53"/>
      <c r="B9" s="253"/>
      <c r="C9" s="253"/>
      <c r="D9" s="253"/>
      <c r="E9" s="253"/>
      <c r="F9" s="253"/>
      <c r="G9" s="253"/>
      <c r="H9" s="253"/>
      <c r="I9" s="253"/>
      <c r="J9" s="253"/>
      <c r="K9" s="256" t="s">
        <v>2</v>
      </c>
    </row>
    <row r="10" spans="1:11" ht="30" customHeight="1" x14ac:dyDescent="0.2">
      <c r="A10" s="252" t="s">
        <v>64</v>
      </c>
      <c r="B10" s="252" t="s">
        <v>117</v>
      </c>
      <c r="C10" s="252" t="s">
        <v>118</v>
      </c>
      <c r="D10" s="252" t="s">
        <v>67</v>
      </c>
      <c r="E10" s="252" t="s">
        <v>119</v>
      </c>
      <c r="F10" s="252" t="s">
        <v>69</v>
      </c>
      <c r="G10" s="252" t="s">
        <v>70</v>
      </c>
      <c r="H10" s="252" t="s">
        <v>71</v>
      </c>
      <c r="I10" s="252" t="s">
        <v>72</v>
      </c>
      <c r="J10" s="252" t="s">
        <v>73</v>
      </c>
      <c r="K10" s="252" t="s">
        <v>74</v>
      </c>
    </row>
    <row r="11" spans="1:11" s="251" customFormat="1" ht="14.25" x14ac:dyDescent="0.2">
      <c r="A11" s="254">
        <v>1</v>
      </c>
      <c r="B11" s="255" t="s">
        <v>75</v>
      </c>
      <c r="C11" s="475">
        <v>0</v>
      </c>
      <c r="D11" s="475">
        <v>2</v>
      </c>
      <c r="E11" s="475">
        <v>0</v>
      </c>
      <c r="F11" s="475">
        <f t="shared" ref="F11:F46" si="0">(C11+D11+E11)</f>
        <v>2</v>
      </c>
      <c r="G11" s="475">
        <v>1102.52</v>
      </c>
      <c r="H11" s="475">
        <v>1378.52</v>
      </c>
      <c r="I11" s="475">
        <f t="shared" ref="I11:I46" si="1">(G11+H11)</f>
        <v>2481.04</v>
      </c>
      <c r="J11" s="475">
        <f t="shared" ref="J11:J47" si="2">(I11/F11)</f>
        <v>1240.52</v>
      </c>
      <c r="K11" s="475">
        <f t="shared" ref="K11:K47" si="3">(H11/G11)*100</f>
        <v>125.03355948191417</v>
      </c>
    </row>
    <row r="12" spans="1:11" s="251" customFormat="1" ht="14.25" x14ac:dyDescent="0.2">
      <c r="A12" s="254">
        <v>2</v>
      </c>
      <c r="B12" s="255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251" customFormat="1" ht="14.25" x14ac:dyDescent="0.2">
      <c r="A13" s="254">
        <v>3</v>
      </c>
      <c r="B13" s="255" t="s">
        <v>77</v>
      </c>
      <c r="C13" s="475">
        <v>0</v>
      </c>
      <c r="D13" s="475">
        <v>3</v>
      </c>
      <c r="E13" s="475">
        <v>2</v>
      </c>
      <c r="F13" s="475">
        <f t="shared" si="0"/>
        <v>5</v>
      </c>
      <c r="G13" s="475">
        <v>9.6300000000000008</v>
      </c>
      <c r="H13" s="475">
        <v>6.28</v>
      </c>
      <c r="I13" s="475">
        <f t="shared" si="1"/>
        <v>15.91</v>
      </c>
      <c r="J13" s="475">
        <f t="shared" si="2"/>
        <v>3.1819999999999999</v>
      </c>
      <c r="K13" s="475">
        <f t="shared" si="3"/>
        <v>65.212876427829684</v>
      </c>
    </row>
    <row r="14" spans="1:11" s="251" customFormat="1" ht="14.25" x14ac:dyDescent="0.2">
      <c r="A14" s="254">
        <v>4</v>
      </c>
      <c r="B14" s="255" t="s">
        <v>78</v>
      </c>
      <c r="C14" s="475">
        <v>4</v>
      </c>
      <c r="D14" s="475">
        <v>2</v>
      </c>
      <c r="E14" s="475">
        <v>2</v>
      </c>
      <c r="F14" s="475">
        <f t="shared" si="0"/>
        <v>8</v>
      </c>
      <c r="G14" s="475">
        <v>4193.8500000000004</v>
      </c>
      <c r="H14" s="475">
        <v>4417.63</v>
      </c>
      <c r="I14" s="475">
        <f t="shared" si="1"/>
        <v>8611.48</v>
      </c>
      <c r="J14" s="475">
        <f t="shared" si="2"/>
        <v>1076.4349999999999</v>
      </c>
      <c r="K14" s="475">
        <f t="shared" si="3"/>
        <v>105.33590853273245</v>
      </c>
    </row>
    <row r="15" spans="1:11" s="251" customFormat="1" ht="14.25" x14ac:dyDescent="0.2">
      <c r="A15" s="254">
        <v>5</v>
      </c>
      <c r="B15" s="255" t="s">
        <v>79</v>
      </c>
      <c r="C15" s="475">
        <v>0</v>
      </c>
      <c r="D15" s="475">
        <v>1</v>
      </c>
      <c r="E15" s="475">
        <v>0</v>
      </c>
      <c r="F15" s="475">
        <f t="shared" si="0"/>
        <v>1</v>
      </c>
      <c r="G15" s="475">
        <v>35.770000000000003</v>
      </c>
      <c r="H15" s="475">
        <v>1608.01</v>
      </c>
      <c r="I15" s="475">
        <f t="shared" si="1"/>
        <v>1643.78</v>
      </c>
      <c r="J15" s="475">
        <f t="shared" si="2"/>
        <v>1643.78</v>
      </c>
      <c r="K15" s="475">
        <f t="shared" si="3"/>
        <v>4495.415152362315</v>
      </c>
    </row>
    <row r="16" spans="1:11" s="251" customFormat="1" ht="14.25" x14ac:dyDescent="0.2">
      <c r="A16" s="254">
        <v>6</v>
      </c>
      <c r="B16" s="255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251" customFormat="1" ht="14.25" x14ac:dyDescent="0.2">
      <c r="A17" s="254">
        <v>7</v>
      </c>
      <c r="B17" s="255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51" customFormat="1" ht="14.25" x14ac:dyDescent="0.2">
      <c r="A18" s="254">
        <v>8</v>
      </c>
      <c r="B18" s="255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51" customFormat="1" ht="14.25" x14ac:dyDescent="0.2">
      <c r="A19" s="254">
        <v>9</v>
      </c>
      <c r="B19" s="255" t="s">
        <v>83</v>
      </c>
      <c r="C19" s="475">
        <v>1</v>
      </c>
      <c r="D19" s="475">
        <v>0</v>
      </c>
      <c r="E19" s="475">
        <v>2</v>
      </c>
      <c r="F19" s="475">
        <f t="shared" si="0"/>
        <v>3</v>
      </c>
      <c r="G19" s="475">
        <v>73.819999999999993</v>
      </c>
      <c r="H19" s="475">
        <v>2202.73</v>
      </c>
      <c r="I19" s="475">
        <f t="shared" si="1"/>
        <v>2276.5500000000002</v>
      </c>
      <c r="J19" s="475">
        <f t="shared" si="2"/>
        <v>758.85</v>
      </c>
      <c r="K19" s="475">
        <f t="shared" si="3"/>
        <v>2983.9203467894881</v>
      </c>
    </row>
    <row r="20" spans="1:11" s="251" customFormat="1" ht="14.25" x14ac:dyDescent="0.2">
      <c r="A20" s="254">
        <v>10</v>
      </c>
      <c r="B20" s="255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51" customFormat="1" ht="14.25" x14ac:dyDescent="0.2">
      <c r="A21" s="254">
        <v>11</v>
      </c>
      <c r="B21" s="255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251" customFormat="1" ht="14.25" x14ac:dyDescent="0.2">
      <c r="A22" s="254">
        <v>12</v>
      </c>
      <c r="B22" s="255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51" customFormat="1" ht="14.25" x14ac:dyDescent="0.2">
      <c r="A23" s="254">
        <v>13</v>
      </c>
      <c r="B23" s="255" t="s">
        <v>87</v>
      </c>
      <c r="C23" s="475">
        <v>3</v>
      </c>
      <c r="D23" s="475">
        <v>3</v>
      </c>
      <c r="E23" s="475">
        <v>3</v>
      </c>
      <c r="F23" s="475">
        <f t="shared" si="0"/>
        <v>9</v>
      </c>
      <c r="G23" s="475">
        <v>2004.4</v>
      </c>
      <c r="H23" s="475">
        <v>9309.7999999999993</v>
      </c>
      <c r="I23" s="475">
        <f t="shared" si="1"/>
        <v>11314.199999999999</v>
      </c>
      <c r="J23" s="475">
        <f t="shared" si="2"/>
        <v>1257.1333333333332</v>
      </c>
      <c r="K23" s="475">
        <f t="shared" si="3"/>
        <v>464.46817002594287</v>
      </c>
    </row>
    <row r="24" spans="1:11" s="251" customFormat="1" ht="14.25" x14ac:dyDescent="0.2">
      <c r="A24" s="254">
        <v>14</v>
      </c>
      <c r="B24" s="255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51" customFormat="1" ht="14.25" x14ac:dyDescent="0.2">
      <c r="A25" s="254">
        <v>15</v>
      </c>
      <c r="B25" s="255" t="s">
        <v>89</v>
      </c>
      <c r="C25" s="475">
        <v>6</v>
      </c>
      <c r="D25" s="475">
        <v>0</v>
      </c>
      <c r="E25" s="475">
        <v>5</v>
      </c>
      <c r="F25" s="475">
        <f t="shared" si="0"/>
        <v>11</v>
      </c>
      <c r="G25" s="475">
        <v>13378.86</v>
      </c>
      <c r="H25" s="475">
        <v>5841.76</v>
      </c>
      <c r="I25" s="475">
        <f t="shared" si="1"/>
        <v>19220.620000000003</v>
      </c>
      <c r="J25" s="475">
        <f t="shared" si="2"/>
        <v>1747.3290909090911</v>
      </c>
      <c r="K25" s="475">
        <f t="shared" si="3"/>
        <v>43.6641089001604</v>
      </c>
    </row>
    <row r="26" spans="1:11" s="251" customFormat="1" ht="14.25" x14ac:dyDescent="0.2">
      <c r="A26" s="254">
        <v>16</v>
      </c>
      <c r="B26" s="255" t="s">
        <v>90</v>
      </c>
      <c r="C26" s="475">
        <v>0</v>
      </c>
      <c r="D26" s="475">
        <v>0</v>
      </c>
      <c r="E26" s="475">
        <v>3</v>
      </c>
      <c r="F26" s="475">
        <f t="shared" si="0"/>
        <v>3</v>
      </c>
      <c r="G26" s="475">
        <v>66</v>
      </c>
      <c r="H26" s="475">
        <v>4414.71</v>
      </c>
      <c r="I26" s="475">
        <f t="shared" si="1"/>
        <v>4480.71</v>
      </c>
      <c r="J26" s="475">
        <f t="shared" si="2"/>
        <v>1493.57</v>
      </c>
      <c r="K26" s="475">
        <f t="shared" si="3"/>
        <v>6688.954545454546</v>
      </c>
    </row>
    <row r="27" spans="1:11" s="251" customFormat="1" ht="14.25" x14ac:dyDescent="0.2">
      <c r="A27" s="254">
        <v>17</v>
      </c>
      <c r="B27" s="255" t="s">
        <v>91</v>
      </c>
      <c r="C27" s="475">
        <v>0</v>
      </c>
      <c r="D27" s="475">
        <v>0</v>
      </c>
      <c r="E27" s="475">
        <v>12</v>
      </c>
      <c r="F27" s="475">
        <f t="shared" si="0"/>
        <v>12</v>
      </c>
      <c r="G27" s="475">
        <v>20495.7</v>
      </c>
      <c r="H27" s="475">
        <v>7437.05</v>
      </c>
      <c r="I27" s="475">
        <f t="shared" si="1"/>
        <v>27932.75</v>
      </c>
      <c r="J27" s="475">
        <f t="shared" si="2"/>
        <v>2327.7291666666665</v>
      </c>
      <c r="K27" s="475">
        <f t="shared" si="3"/>
        <v>36.285903872519604</v>
      </c>
    </row>
    <row r="28" spans="1:11" s="251" customFormat="1" ht="14.25" x14ac:dyDescent="0.2">
      <c r="A28" s="254">
        <v>18</v>
      </c>
      <c r="B28" s="255" t="s">
        <v>92</v>
      </c>
      <c r="C28" s="475">
        <v>0</v>
      </c>
      <c r="D28" s="475">
        <v>0</v>
      </c>
      <c r="E28" s="475">
        <v>2</v>
      </c>
      <c r="F28" s="475">
        <f t="shared" si="0"/>
        <v>2</v>
      </c>
      <c r="G28" s="475">
        <v>13.42</v>
      </c>
      <c r="H28" s="475">
        <v>1568.61</v>
      </c>
      <c r="I28" s="475">
        <f t="shared" si="1"/>
        <v>1582.03</v>
      </c>
      <c r="J28" s="475">
        <f t="shared" si="2"/>
        <v>791.01499999999999</v>
      </c>
      <c r="K28" s="475">
        <f t="shared" si="3"/>
        <v>11688.59910581222</v>
      </c>
    </row>
    <row r="29" spans="1:11" s="251" customFormat="1" ht="14.25" x14ac:dyDescent="0.2">
      <c r="A29" s="254">
        <v>19</v>
      </c>
      <c r="B29" s="255" t="s">
        <v>93</v>
      </c>
      <c r="C29" s="475">
        <v>3</v>
      </c>
      <c r="D29" s="475">
        <v>0</v>
      </c>
      <c r="E29" s="475">
        <v>4</v>
      </c>
      <c r="F29" s="475">
        <f t="shared" si="0"/>
        <v>7</v>
      </c>
      <c r="G29" s="475">
        <v>5436.4</v>
      </c>
      <c r="H29" s="475">
        <v>9261.56</v>
      </c>
      <c r="I29" s="475">
        <f t="shared" si="1"/>
        <v>14697.96</v>
      </c>
      <c r="J29" s="475">
        <f t="shared" si="2"/>
        <v>2099.7085714285713</v>
      </c>
      <c r="K29" s="475">
        <f t="shared" si="3"/>
        <v>170.36200426752998</v>
      </c>
    </row>
    <row r="30" spans="1:11" s="251" customFormat="1" ht="14.25" x14ac:dyDescent="0.2">
      <c r="A30" s="254">
        <v>20</v>
      </c>
      <c r="B30" s="255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51" customFormat="1" ht="14.25" x14ac:dyDescent="0.2">
      <c r="A31" s="254">
        <v>21</v>
      </c>
      <c r="B31" s="255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51" customFormat="1" ht="14.25" x14ac:dyDescent="0.2">
      <c r="A32" s="254">
        <v>22</v>
      </c>
      <c r="B32" s="255" t="s">
        <v>96</v>
      </c>
      <c r="C32" s="475">
        <v>7</v>
      </c>
      <c r="D32" s="475">
        <v>2</v>
      </c>
      <c r="E32" s="475">
        <v>5</v>
      </c>
      <c r="F32" s="475">
        <f t="shared" si="0"/>
        <v>14</v>
      </c>
      <c r="G32" s="475">
        <v>2148.84</v>
      </c>
      <c r="H32" s="475">
        <v>9220.43</v>
      </c>
      <c r="I32" s="475">
        <f t="shared" si="1"/>
        <v>11369.27</v>
      </c>
      <c r="J32" s="475">
        <f t="shared" si="2"/>
        <v>812.09071428571428</v>
      </c>
      <c r="K32" s="475">
        <f t="shared" si="3"/>
        <v>429.08871763370007</v>
      </c>
    </row>
    <row r="33" spans="1:11" s="251" customFormat="1" ht="14.25" x14ac:dyDescent="0.2">
      <c r="A33" s="254">
        <v>23</v>
      </c>
      <c r="B33" s="255" t="s">
        <v>97</v>
      </c>
      <c r="C33" s="475">
        <v>0</v>
      </c>
      <c r="D33" s="475">
        <v>1</v>
      </c>
      <c r="E33" s="475">
        <v>0</v>
      </c>
      <c r="F33" s="475">
        <f t="shared" si="0"/>
        <v>1</v>
      </c>
      <c r="G33" s="475">
        <v>21.14</v>
      </c>
      <c r="H33" s="475">
        <v>1243.21</v>
      </c>
      <c r="I33" s="475">
        <f t="shared" si="1"/>
        <v>1264.3500000000001</v>
      </c>
      <c r="J33" s="475">
        <f t="shared" si="2"/>
        <v>1264.3500000000001</v>
      </c>
      <c r="K33" s="475">
        <f t="shared" si="3"/>
        <v>5880.8420056764426</v>
      </c>
    </row>
    <row r="34" spans="1:11" s="251" customFormat="1" ht="14.25" x14ac:dyDescent="0.2">
      <c r="A34" s="462">
        <v>24</v>
      </c>
      <c r="B34" s="255" t="s">
        <v>110</v>
      </c>
      <c r="C34" s="475">
        <v>0</v>
      </c>
      <c r="D34" s="475">
        <v>0</v>
      </c>
      <c r="E34" s="475">
        <v>1</v>
      </c>
      <c r="F34" s="475">
        <f>(C34+D34+E34)</f>
        <v>1</v>
      </c>
      <c r="G34" s="475">
        <v>10.87</v>
      </c>
      <c r="H34" s="475">
        <v>1053.67</v>
      </c>
      <c r="I34" s="475">
        <f>(G34+H34)</f>
        <v>1064.54</v>
      </c>
      <c r="J34" s="475">
        <f>(I34/F34)</f>
        <v>1064.54</v>
      </c>
      <c r="K34" s="475">
        <f>(H34/G34)*100</f>
        <v>9693.376264949402</v>
      </c>
    </row>
    <row r="35" spans="1:11" s="251" customFormat="1" ht="14.25" x14ac:dyDescent="0.2">
      <c r="A35" s="462">
        <v>25</v>
      </c>
      <c r="B35" s="255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51" customFormat="1" ht="14.25" x14ac:dyDescent="0.2">
      <c r="A36" s="462">
        <v>26</v>
      </c>
      <c r="B36" s="255" t="s">
        <v>99</v>
      </c>
      <c r="C36" s="475">
        <v>13</v>
      </c>
      <c r="D36" s="475">
        <v>3</v>
      </c>
      <c r="E36" s="475">
        <v>15</v>
      </c>
      <c r="F36" s="475">
        <f t="shared" si="0"/>
        <v>31</v>
      </c>
      <c r="G36" s="475">
        <v>21965.52</v>
      </c>
      <c r="H36" s="475">
        <v>32628.17</v>
      </c>
      <c r="I36" s="475">
        <f t="shared" si="1"/>
        <v>54593.69</v>
      </c>
      <c r="J36" s="475">
        <f t="shared" si="2"/>
        <v>1761.0867741935485</v>
      </c>
      <c r="K36" s="475">
        <f t="shared" si="3"/>
        <v>148.54267051269443</v>
      </c>
    </row>
    <row r="37" spans="1:11" s="251" customFormat="1" ht="14.25" x14ac:dyDescent="0.2">
      <c r="A37" s="462">
        <v>27</v>
      </c>
      <c r="B37" s="255" t="s">
        <v>100</v>
      </c>
      <c r="C37" s="475">
        <v>2</v>
      </c>
      <c r="D37" s="475">
        <v>1</v>
      </c>
      <c r="E37" s="475">
        <v>3</v>
      </c>
      <c r="F37" s="475">
        <f t="shared" si="0"/>
        <v>6</v>
      </c>
      <c r="G37" s="475">
        <v>5596.24</v>
      </c>
      <c r="H37" s="475">
        <v>3059.23</v>
      </c>
      <c r="I37" s="475">
        <f t="shared" si="1"/>
        <v>8655.4699999999993</v>
      </c>
      <c r="J37" s="475">
        <f t="shared" si="2"/>
        <v>1442.5783333333331</v>
      </c>
      <c r="K37" s="475">
        <f t="shared" si="3"/>
        <v>54.665811330464742</v>
      </c>
    </row>
    <row r="38" spans="1:11" s="251" customFormat="1" ht="14.25" x14ac:dyDescent="0.2">
      <c r="A38" s="462">
        <v>28</v>
      </c>
      <c r="B38" s="255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51" customFormat="1" ht="14.25" x14ac:dyDescent="0.2">
      <c r="A39" s="462">
        <v>29</v>
      </c>
      <c r="B39" s="255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887.58</v>
      </c>
      <c r="H39" s="475">
        <v>1815.43</v>
      </c>
      <c r="I39" s="475">
        <f t="shared" si="1"/>
        <v>2703.01</v>
      </c>
      <c r="J39" s="475">
        <f t="shared" si="2"/>
        <v>2703.01</v>
      </c>
      <c r="K39" s="475">
        <f t="shared" si="3"/>
        <v>204.53705581468711</v>
      </c>
    </row>
    <row r="40" spans="1:11" s="251" customFormat="1" ht="14.25" x14ac:dyDescent="0.2">
      <c r="A40" s="462">
        <v>30</v>
      </c>
      <c r="B40" s="255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251" customFormat="1" ht="14.25" x14ac:dyDescent="0.2">
      <c r="A41" s="462">
        <v>31</v>
      </c>
      <c r="B41" s="255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51" customFormat="1" ht="14.25" x14ac:dyDescent="0.2">
      <c r="A42" s="462">
        <v>32</v>
      </c>
      <c r="B42" s="255" t="s">
        <v>105</v>
      </c>
      <c r="C42" s="475">
        <v>7</v>
      </c>
      <c r="D42" s="475">
        <v>3</v>
      </c>
      <c r="E42" s="475">
        <v>7</v>
      </c>
      <c r="F42" s="475">
        <f t="shared" si="0"/>
        <v>17</v>
      </c>
      <c r="G42" s="475">
        <v>4219.1899999999996</v>
      </c>
      <c r="H42" s="475">
        <v>13842.48</v>
      </c>
      <c r="I42" s="475">
        <f t="shared" si="1"/>
        <v>18061.669999999998</v>
      </c>
      <c r="J42" s="475">
        <f t="shared" si="2"/>
        <v>1062.4511764705881</v>
      </c>
      <c r="K42" s="475">
        <f t="shared" si="3"/>
        <v>328.08382651646406</v>
      </c>
    </row>
    <row r="43" spans="1:11" s="251" customFormat="1" ht="14.25" x14ac:dyDescent="0.2">
      <c r="A43" s="462">
        <v>33</v>
      </c>
      <c r="B43" s="255" t="s">
        <v>106</v>
      </c>
      <c r="C43" s="475">
        <v>3</v>
      </c>
      <c r="D43" s="475">
        <v>1</v>
      </c>
      <c r="E43" s="475">
        <v>11</v>
      </c>
      <c r="F43" s="475">
        <f t="shared" si="0"/>
        <v>15</v>
      </c>
      <c r="G43" s="475">
        <v>52566.12</v>
      </c>
      <c r="H43" s="475">
        <v>56134.52</v>
      </c>
      <c r="I43" s="475">
        <f t="shared" si="1"/>
        <v>108700.64</v>
      </c>
      <c r="J43" s="475">
        <f t="shared" si="2"/>
        <v>7246.7093333333332</v>
      </c>
      <c r="K43" s="475">
        <f t="shared" si="3"/>
        <v>106.78840287242049</v>
      </c>
    </row>
    <row r="44" spans="1:11" s="251" customFormat="1" ht="14.25" x14ac:dyDescent="0.2">
      <c r="A44" s="462">
        <v>34</v>
      </c>
      <c r="B44" s="255" t="s">
        <v>107</v>
      </c>
      <c r="C44" s="475">
        <v>2</v>
      </c>
      <c r="D44" s="475">
        <v>0</v>
      </c>
      <c r="E44" s="475">
        <v>2</v>
      </c>
      <c r="F44" s="475">
        <f t="shared" si="0"/>
        <v>4</v>
      </c>
      <c r="G44" s="475">
        <v>22.23</v>
      </c>
      <c r="H44" s="475">
        <v>610.88</v>
      </c>
      <c r="I44" s="475">
        <f t="shared" si="1"/>
        <v>633.11</v>
      </c>
      <c r="J44" s="475">
        <f t="shared" si="2"/>
        <v>158.2775</v>
      </c>
      <c r="K44" s="475">
        <f t="shared" si="3"/>
        <v>2747.9982006297796</v>
      </c>
    </row>
    <row r="45" spans="1:11" s="251" customFormat="1" ht="14.25" x14ac:dyDescent="0.2">
      <c r="A45" s="462">
        <v>35</v>
      </c>
      <c r="B45" s="255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251" customFormat="1" ht="14.25" x14ac:dyDescent="0.2">
      <c r="A46" s="462">
        <v>36</v>
      </c>
      <c r="B46" s="255" t="s">
        <v>109</v>
      </c>
      <c r="C46" s="475">
        <v>2</v>
      </c>
      <c r="D46" s="475">
        <v>2</v>
      </c>
      <c r="E46" s="475">
        <v>1</v>
      </c>
      <c r="F46" s="475">
        <f t="shared" si="0"/>
        <v>5</v>
      </c>
      <c r="G46" s="475">
        <v>43.48</v>
      </c>
      <c r="H46" s="475">
        <v>3166.7</v>
      </c>
      <c r="I46" s="475">
        <f t="shared" si="1"/>
        <v>3210.18</v>
      </c>
      <c r="J46" s="475">
        <f t="shared" si="2"/>
        <v>642.03599999999994</v>
      </c>
      <c r="K46" s="475">
        <f t="shared" si="3"/>
        <v>7283.1186752529902</v>
      </c>
    </row>
    <row r="47" spans="1:11" s="250" customFormat="1" x14ac:dyDescent="0.2">
      <c r="A47" s="550" t="s">
        <v>63</v>
      </c>
      <c r="B47" s="551"/>
      <c r="C47" s="478">
        <f t="shared" ref="C47:I47" si="4">SUM(C4:C46)</f>
        <v>53</v>
      </c>
      <c r="D47" s="478">
        <f t="shared" si="4"/>
        <v>24</v>
      </c>
      <c r="E47" s="478">
        <f t="shared" si="4"/>
        <v>81</v>
      </c>
      <c r="F47" s="478">
        <f t="shared" si="4"/>
        <v>158</v>
      </c>
      <c r="G47" s="478">
        <f t="shared" si="4"/>
        <v>134291.58000000005</v>
      </c>
      <c r="H47" s="478">
        <f t="shared" si="4"/>
        <v>170221.38</v>
      </c>
      <c r="I47" s="478">
        <f t="shared" si="4"/>
        <v>304512.96000000002</v>
      </c>
      <c r="J47" s="478">
        <f t="shared" si="2"/>
        <v>1927.2972151898734</v>
      </c>
      <c r="K47" s="478">
        <f t="shared" si="3"/>
        <v>126.75506535852803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"/>
  <sheetViews>
    <sheetView workbookViewId="0">
      <pane xSplit="2" ySplit="10" topLeftCell="C11" activePane="bottomRight" state="frozen"/>
      <selection activeCell="A9" sqref="A9"/>
      <selection pane="topRight" activeCell="A9" sqref="A9"/>
      <selection pane="bottomLeft" activeCell="A9" sqref="A9"/>
      <selection pane="bottomRight" activeCell="G17" sqref="G17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/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/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1" t="s">
        <v>2</v>
      </c>
    </row>
    <row r="10" spans="1:11" ht="30" customHeight="1" x14ac:dyDescent="0.2">
      <c r="A10" s="12" t="s">
        <v>64</v>
      </c>
      <c r="B10" s="12" t="s">
        <v>117</v>
      </c>
      <c r="C10" s="12" t="s">
        <v>118</v>
      </c>
      <c r="D10" s="12" t="s">
        <v>67</v>
      </c>
      <c r="E10" s="12" t="s">
        <v>119</v>
      </c>
      <c r="F10" s="12" t="s">
        <v>69</v>
      </c>
      <c r="G10" s="12" t="s">
        <v>70</v>
      </c>
      <c r="H10" s="12" t="s">
        <v>71</v>
      </c>
      <c r="I10" s="12" t="s">
        <v>72</v>
      </c>
      <c r="J10" s="12" t="s">
        <v>73</v>
      </c>
      <c r="K10" s="12" t="s">
        <v>74</v>
      </c>
    </row>
  </sheetData>
  <mergeCells count="5"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154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3" t="s">
        <v>2</v>
      </c>
    </row>
    <row r="10" spans="1:11" ht="30" customHeight="1" x14ac:dyDescent="0.2">
      <c r="A10" s="259" t="s">
        <v>64</v>
      </c>
      <c r="B10" s="259" t="s">
        <v>117</v>
      </c>
      <c r="C10" s="259" t="s">
        <v>118</v>
      </c>
      <c r="D10" s="259" t="s">
        <v>67</v>
      </c>
      <c r="E10" s="259" t="s">
        <v>119</v>
      </c>
      <c r="F10" s="259" t="s">
        <v>69</v>
      </c>
      <c r="G10" s="259" t="s">
        <v>70</v>
      </c>
      <c r="H10" s="259" t="s">
        <v>71</v>
      </c>
      <c r="I10" s="259" t="s">
        <v>72</v>
      </c>
      <c r="J10" s="259" t="s">
        <v>73</v>
      </c>
      <c r="K10" s="259" t="s">
        <v>74</v>
      </c>
    </row>
    <row r="11" spans="1:11" s="258" customFormat="1" ht="14.25" x14ac:dyDescent="0.2">
      <c r="A11" s="261">
        <v>1</v>
      </c>
      <c r="B11" s="262" t="s">
        <v>75</v>
      </c>
      <c r="C11" s="475">
        <v>0</v>
      </c>
      <c r="D11" s="475">
        <v>0</v>
      </c>
      <c r="E11" s="475">
        <v>1</v>
      </c>
      <c r="F11" s="475">
        <f t="shared" ref="F11:F46" si="0">(C11+D11+E11)</f>
        <v>1</v>
      </c>
      <c r="G11" s="475">
        <v>6206.24</v>
      </c>
      <c r="H11" s="475">
        <v>4292.51</v>
      </c>
      <c r="I11" s="475">
        <f t="shared" ref="I11:I46" si="1">(G11+H11)</f>
        <v>10498.75</v>
      </c>
      <c r="J11" s="475">
        <f t="shared" ref="J11:J47" si="2">(I11/F11)</f>
        <v>10498.75</v>
      </c>
      <c r="K11" s="475">
        <f t="shared" ref="K11:K47" si="3">(H11/G11)*100</f>
        <v>69.164421614375215</v>
      </c>
    </row>
    <row r="12" spans="1:11" s="258" customFormat="1" ht="14.25" x14ac:dyDescent="0.2">
      <c r="A12" s="261">
        <v>2</v>
      </c>
      <c r="B12" s="262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258" customFormat="1" ht="14.25" x14ac:dyDescent="0.2">
      <c r="A13" s="261">
        <v>3</v>
      </c>
      <c r="B13" s="262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258" customFormat="1" ht="14.25" x14ac:dyDescent="0.2">
      <c r="A14" s="261">
        <v>4</v>
      </c>
      <c r="B14" s="262" t="s">
        <v>78</v>
      </c>
      <c r="C14" s="475">
        <v>0</v>
      </c>
      <c r="D14" s="475">
        <v>0</v>
      </c>
      <c r="E14" s="475">
        <v>2</v>
      </c>
      <c r="F14" s="475">
        <f t="shared" si="0"/>
        <v>2</v>
      </c>
      <c r="G14" s="475">
        <v>3110.49</v>
      </c>
      <c r="H14" s="475">
        <v>16250.01</v>
      </c>
      <c r="I14" s="475">
        <f t="shared" si="1"/>
        <v>19360.5</v>
      </c>
      <c r="J14" s="475">
        <f t="shared" si="2"/>
        <v>9680.25</v>
      </c>
      <c r="K14" s="475">
        <f t="shared" si="3"/>
        <v>522.42604862899418</v>
      </c>
    </row>
    <row r="15" spans="1:11" s="258" customFormat="1" ht="14.25" x14ac:dyDescent="0.2">
      <c r="A15" s="261">
        <v>5</v>
      </c>
      <c r="B15" s="262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58" customFormat="1" ht="14.25" x14ac:dyDescent="0.2">
      <c r="A16" s="261">
        <v>6</v>
      </c>
      <c r="B16" s="262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258" customFormat="1" ht="14.25" x14ac:dyDescent="0.2">
      <c r="A17" s="261">
        <v>7</v>
      </c>
      <c r="B17" s="262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58" customFormat="1" ht="14.25" x14ac:dyDescent="0.2">
      <c r="A18" s="261">
        <v>8</v>
      </c>
      <c r="B18" s="262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58" customFormat="1" ht="14.25" x14ac:dyDescent="0.2">
      <c r="A19" s="261">
        <v>9</v>
      </c>
      <c r="B19" s="262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258" customFormat="1" ht="14.25" x14ac:dyDescent="0.2">
      <c r="A20" s="261">
        <v>10</v>
      </c>
      <c r="B20" s="262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58" customFormat="1" ht="14.25" x14ac:dyDescent="0.2">
      <c r="A21" s="261">
        <v>11</v>
      </c>
      <c r="B21" s="262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258" customFormat="1" ht="14.25" x14ac:dyDescent="0.2">
      <c r="A22" s="261">
        <v>12</v>
      </c>
      <c r="B22" s="262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58" customFormat="1" ht="14.25" x14ac:dyDescent="0.2">
      <c r="A23" s="261">
        <v>13</v>
      </c>
      <c r="B23" s="262" t="s">
        <v>87</v>
      </c>
      <c r="C23" s="475">
        <v>0</v>
      </c>
      <c r="D23" s="475">
        <v>0</v>
      </c>
      <c r="E23" s="475">
        <v>2</v>
      </c>
      <c r="F23" s="475">
        <f t="shared" si="0"/>
        <v>2</v>
      </c>
      <c r="G23" s="475">
        <v>5374.67</v>
      </c>
      <c r="H23" s="475">
        <v>10326.99</v>
      </c>
      <c r="I23" s="475">
        <f t="shared" si="1"/>
        <v>15701.66</v>
      </c>
      <c r="J23" s="475">
        <f t="shared" si="2"/>
        <v>7850.83</v>
      </c>
      <c r="K23" s="475">
        <f t="shared" si="3"/>
        <v>192.14184312711291</v>
      </c>
    </row>
    <row r="24" spans="1:11" s="258" customFormat="1" ht="14.25" x14ac:dyDescent="0.2">
      <c r="A24" s="261">
        <v>14</v>
      </c>
      <c r="B24" s="262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58" customFormat="1" ht="14.25" x14ac:dyDescent="0.2">
      <c r="A25" s="261">
        <v>15</v>
      </c>
      <c r="B25" s="262" t="s">
        <v>89</v>
      </c>
      <c r="C25" s="475">
        <v>0</v>
      </c>
      <c r="D25" s="475">
        <v>0</v>
      </c>
      <c r="E25" s="475">
        <v>2</v>
      </c>
      <c r="F25" s="475">
        <f t="shared" si="0"/>
        <v>2</v>
      </c>
      <c r="G25" s="475">
        <v>2173.23</v>
      </c>
      <c r="H25" s="475">
        <v>6944.56</v>
      </c>
      <c r="I25" s="475">
        <f t="shared" si="1"/>
        <v>9117.7900000000009</v>
      </c>
      <c r="J25" s="475">
        <f t="shared" si="2"/>
        <v>4558.8950000000004</v>
      </c>
      <c r="K25" s="475">
        <f t="shared" si="3"/>
        <v>319.55016266110812</v>
      </c>
    </row>
    <row r="26" spans="1:11" s="258" customFormat="1" ht="14.25" x14ac:dyDescent="0.2">
      <c r="A26" s="261">
        <v>16</v>
      </c>
      <c r="B26" s="262" t="s">
        <v>90</v>
      </c>
      <c r="C26" s="475">
        <v>0</v>
      </c>
      <c r="D26" s="475">
        <v>0</v>
      </c>
      <c r="E26" s="475">
        <v>1</v>
      </c>
      <c r="F26" s="475">
        <f t="shared" si="0"/>
        <v>1</v>
      </c>
      <c r="G26" s="475">
        <v>5167.4799999999996</v>
      </c>
      <c r="H26" s="475">
        <v>5335.31</v>
      </c>
      <c r="I26" s="475">
        <f t="shared" si="1"/>
        <v>10502.79</v>
      </c>
      <c r="J26" s="475">
        <f t="shared" si="2"/>
        <v>10502.79</v>
      </c>
      <c r="K26" s="475">
        <f t="shared" si="3"/>
        <v>103.24781131228376</v>
      </c>
    </row>
    <row r="27" spans="1:11" s="258" customFormat="1" ht="14.25" x14ac:dyDescent="0.2">
      <c r="A27" s="261">
        <v>17</v>
      </c>
      <c r="B27" s="262" t="s">
        <v>91</v>
      </c>
      <c r="C27" s="475">
        <v>0</v>
      </c>
      <c r="D27" s="475">
        <v>0</v>
      </c>
      <c r="E27" s="475">
        <v>1</v>
      </c>
      <c r="F27" s="475">
        <f t="shared" si="0"/>
        <v>1</v>
      </c>
      <c r="G27" s="475">
        <v>15674.22</v>
      </c>
      <c r="H27" s="475">
        <v>1753.94</v>
      </c>
      <c r="I27" s="475">
        <f t="shared" si="1"/>
        <v>17428.16</v>
      </c>
      <c r="J27" s="475">
        <f t="shared" si="2"/>
        <v>17428.16</v>
      </c>
      <c r="K27" s="475">
        <f t="shared" si="3"/>
        <v>11.189966709667212</v>
      </c>
    </row>
    <row r="28" spans="1:11" s="258" customFormat="1" ht="14.25" x14ac:dyDescent="0.2">
      <c r="A28" s="261">
        <v>18</v>
      </c>
      <c r="B28" s="262" t="s">
        <v>92</v>
      </c>
      <c r="C28" s="475">
        <v>0</v>
      </c>
      <c r="D28" s="475">
        <v>0</v>
      </c>
      <c r="E28" s="475">
        <v>7</v>
      </c>
      <c r="F28" s="475">
        <f t="shared" si="0"/>
        <v>7</v>
      </c>
      <c r="G28" s="475">
        <v>161560.32999999999</v>
      </c>
      <c r="H28" s="475">
        <v>16843.13</v>
      </c>
      <c r="I28" s="475">
        <f t="shared" si="1"/>
        <v>178403.46</v>
      </c>
      <c r="J28" s="475">
        <f t="shared" si="2"/>
        <v>25486.208571428571</v>
      </c>
      <c r="K28" s="475">
        <f t="shared" si="3"/>
        <v>10.425288188010017</v>
      </c>
    </row>
    <row r="29" spans="1:11" s="258" customFormat="1" ht="14.25" x14ac:dyDescent="0.2">
      <c r="A29" s="261">
        <v>19</v>
      </c>
      <c r="B29" s="262" t="s">
        <v>93</v>
      </c>
      <c r="C29" s="475">
        <v>0</v>
      </c>
      <c r="D29" s="475">
        <v>0</v>
      </c>
      <c r="E29" s="475">
        <v>2</v>
      </c>
      <c r="F29" s="475">
        <f t="shared" si="0"/>
        <v>2</v>
      </c>
      <c r="G29" s="475">
        <v>5751.14</v>
      </c>
      <c r="H29" s="475">
        <v>9934.75</v>
      </c>
      <c r="I29" s="475">
        <f t="shared" si="1"/>
        <v>15685.89</v>
      </c>
      <c r="J29" s="475">
        <f t="shared" si="2"/>
        <v>7842.9449999999997</v>
      </c>
      <c r="K29" s="475">
        <f t="shared" si="3"/>
        <v>172.74401249143648</v>
      </c>
    </row>
    <row r="30" spans="1:11" s="258" customFormat="1" ht="14.25" x14ac:dyDescent="0.2">
      <c r="A30" s="261">
        <v>20</v>
      </c>
      <c r="B30" s="262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58" customFormat="1" ht="14.25" x14ac:dyDescent="0.2">
      <c r="A31" s="261">
        <v>21</v>
      </c>
      <c r="B31" s="262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58" customFormat="1" ht="14.25" x14ac:dyDescent="0.2">
      <c r="A32" s="261">
        <v>22</v>
      </c>
      <c r="B32" s="262" t="s">
        <v>96</v>
      </c>
      <c r="C32" s="475">
        <v>0</v>
      </c>
      <c r="D32" s="475">
        <v>0</v>
      </c>
      <c r="E32" s="475">
        <v>3</v>
      </c>
      <c r="F32" s="475">
        <f t="shared" si="0"/>
        <v>3</v>
      </c>
      <c r="G32" s="475">
        <v>6532.08</v>
      </c>
      <c r="H32" s="475">
        <v>12325.23</v>
      </c>
      <c r="I32" s="475">
        <f t="shared" si="1"/>
        <v>18857.309999999998</v>
      </c>
      <c r="J32" s="475">
        <f t="shared" si="2"/>
        <v>6285.7699999999995</v>
      </c>
      <c r="K32" s="475">
        <f t="shared" si="3"/>
        <v>188.68767681963479</v>
      </c>
    </row>
    <row r="33" spans="1:11" s="258" customFormat="1" ht="14.25" x14ac:dyDescent="0.2">
      <c r="A33" s="261">
        <v>23</v>
      </c>
      <c r="B33" s="262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258" customFormat="1" ht="14.25" x14ac:dyDescent="0.2">
      <c r="A34" s="462">
        <v>24</v>
      </c>
      <c r="B34" s="262" t="s">
        <v>110</v>
      </c>
      <c r="C34" s="475">
        <v>0</v>
      </c>
      <c r="D34" s="475">
        <v>0</v>
      </c>
      <c r="E34" s="475">
        <v>1</v>
      </c>
      <c r="F34" s="475">
        <f>(C34+D34+E34)</f>
        <v>1</v>
      </c>
      <c r="G34" s="475">
        <v>497.03</v>
      </c>
      <c r="H34" s="475">
        <v>3491.2</v>
      </c>
      <c r="I34" s="475">
        <f>(G34+H34)</f>
        <v>3988.2299999999996</v>
      </c>
      <c r="J34" s="475">
        <f>(I34/F34)</f>
        <v>3988.2299999999996</v>
      </c>
      <c r="K34" s="475">
        <f>(H34/G34)*100</f>
        <v>702.41232923565974</v>
      </c>
    </row>
    <row r="35" spans="1:11" s="258" customFormat="1" ht="14.25" x14ac:dyDescent="0.2">
      <c r="A35" s="462">
        <v>25</v>
      </c>
      <c r="B35" s="262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58" customFormat="1" ht="14.25" x14ac:dyDescent="0.2">
      <c r="A36" s="462">
        <v>26</v>
      </c>
      <c r="B36" s="262" t="s">
        <v>99</v>
      </c>
      <c r="C36" s="475">
        <v>0</v>
      </c>
      <c r="D36" s="475">
        <v>0</v>
      </c>
      <c r="E36" s="475">
        <v>8</v>
      </c>
      <c r="F36" s="475">
        <f t="shared" si="0"/>
        <v>8</v>
      </c>
      <c r="G36" s="475">
        <v>19221.41</v>
      </c>
      <c r="H36" s="475">
        <v>34134.39</v>
      </c>
      <c r="I36" s="475">
        <f t="shared" si="1"/>
        <v>53355.8</v>
      </c>
      <c r="J36" s="475">
        <f t="shared" si="2"/>
        <v>6669.4750000000004</v>
      </c>
      <c r="K36" s="475">
        <f t="shared" si="3"/>
        <v>177.58525519199685</v>
      </c>
    </row>
    <row r="37" spans="1:11" s="258" customFormat="1" ht="14.25" x14ac:dyDescent="0.2">
      <c r="A37" s="462">
        <v>27</v>
      </c>
      <c r="B37" s="262" t="s">
        <v>100</v>
      </c>
      <c r="C37" s="475">
        <v>0</v>
      </c>
      <c r="D37" s="475">
        <v>0</v>
      </c>
      <c r="E37" s="475">
        <v>1</v>
      </c>
      <c r="F37" s="475">
        <f t="shared" si="0"/>
        <v>1</v>
      </c>
      <c r="G37" s="475">
        <v>1365.33</v>
      </c>
      <c r="H37" s="475">
        <v>5979.2</v>
      </c>
      <c r="I37" s="475">
        <f t="shared" si="1"/>
        <v>7344.53</v>
      </c>
      <c r="J37" s="475">
        <f t="shared" si="2"/>
        <v>7344.53</v>
      </c>
      <c r="K37" s="475">
        <f t="shared" si="3"/>
        <v>437.9307566668864</v>
      </c>
    </row>
    <row r="38" spans="1:11" s="258" customFormat="1" ht="14.25" x14ac:dyDescent="0.2">
      <c r="A38" s="462">
        <v>28</v>
      </c>
      <c r="B38" s="262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58" customFormat="1" ht="14.25" x14ac:dyDescent="0.2">
      <c r="A39" s="462">
        <v>29</v>
      </c>
      <c r="B39" s="262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11572.12</v>
      </c>
      <c r="H39" s="475">
        <v>2243.41</v>
      </c>
      <c r="I39" s="475">
        <f t="shared" si="1"/>
        <v>13815.53</v>
      </c>
      <c r="J39" s="475">
        <f t="shared" si="2"/>
        <v>13815.53</v>
      </c>
      <c r="K39" s="475">
        <f t="shared" si="3"/>
        <v>19.386335433783955</v>
      </c>
    </row>
    <row r="40" spans="1:11" s="258" customFormat="1" ht="14.25" x14ac:dyDescent="0.2">
      <c r="A40" s="462">
        <v>30</v>
      </c>
      <c r="B40" s="262" t="s">
        <v>103</v>
      </c>
      <c r="C40" s="475">
        <v>0</v>
      </c>
      <c r="D40" s="475">
        <v>1</v>
      </c>
      <c r="E40" s="475">
        <v>1</v>
      </c>
      <c r="F40" s="475">
        <f t="shared" si="0"/>
        <v>2</v>
      </c>
      <c r="G40" s="475">
        <v>2899.91</v>
      </c>
      <c r="H40" s="475">
        <v>3675.69</v>
      </c>
      <c r="I40" s="475">
        <f t="shared" si="1"/>
        <v>6575.6</v>
      </c>
      <c r="J40" s="475">
        <f t="shared" si="2"/>
        <v>3287.8</v>
      </c>
      <c r="K40" s="475">
        <f t="shared" si="3"/>
        <v>126.75186471304283</v>
      </c>
    </row>
    <row r="41" spans="1:11" s="258" customFormat="1" ht="14.25" x14ac:dyDescent="0.2">
      <c r="A41" s="462">
        <v>31</v>
      </c>
      <c r="B41" s="262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58" customFormat="1" ht="14.25" x14ac:dyDescent="0.2">
      <c r="A42" s="462">
        <v>32</v>
      </c>
      <c r="B42" s="262" t="s">
        <v>105</v>
      </c>
      <c r="C42" s="475">
        <v>0</v>
      </c>
      <c r="D42" s="475">
        <v>0</v>
      </c>
      <c r="E42" s="475">
        <v>1</v>
      </c>
      <c r="F42" s="475">
        <f t="shared" si="0"/>
        <v>1</v>
      </c>
      <c r="G42" s="475">
        <v>2424.7199999999998</v>
      </c>
      <c r="H42" s="475">
        <v>5893.2</v>
      </c>
      <c r="I42" s="475">
        <f t="shared" si="1"/>
        <v>8317.92</v>
      </c>
      <c r="J42" s="475">
        <f t="shared" si="2"/>
        <v>8317.92</v>
      </c>
      <c r="K42" s="475">
        <f t="shared" si="3"/>
        <v>243.04661981589629</v>
      </c>
    </row>
    <row r="43" spans="1:11" s="258" customFormat="1" ht="14.25" x14ac:dyDescent="0.2">
      <c r="A43" s="462">
        <v>33</v>
      </c>
      <c r="B43" s="262" t="s">
        <v>106</v>
      </c>
      <c r="C43" s="475">
        <v>0</v>
      </c>
      <c r="D43" s="475">
        <v>0</v>
      </c>
      <c r="E43" s="475">
        <v>6</v>
      </c>
      <c r="F43" s="475">
        <f t="shared" si="0"/>
        <v>6</v>
      </c>
      <c r="G43" s="475">
        <v>9803.9</v>
      </c>
      <c r="H43" s="475">
        <v>35005.42</v>
      </c>
      <c r="I43" s="475">
        <f t="shared" si="1"/>
        <v>44809.32</v>
      </c>
      <c r="J43" s="475">
        <f t="shared" si="2"/>
        <v>7468.22</v>
      </c>
      <c r="K43" s="475">
        <f t="shared" si="3"/>
        <v>357.05606952335296</v>
      </c>
    </row>
    <row r="44" spans="1:11" s="258" customFormat="1" ht="14.25" x14ac:dyDescent="0.2">
      <c r="A44" s="462">
        <v>34</v>
      </c>
      <c r="B44" s="262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258" customFormat="1" ht="14.25" x14ac:dyDescent="0.2">
      <c r="A45" s="462">
        <v>35</v>
      </c>
      <c r="B45" s="262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258" customFormat="1" ht="14.25" x14ac:dyDescent="0.2">
      <c r="A46" s="462">
        <v>36</v>
      </c>
      <c r="B46" s="262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257" customFormat="1" x14ac:dyDescent="0.2">
      <c r="A47" s="550" t="s">
        <v>63</v>
      </c>
      <c r="B47" s="551"/>
      <c r="C47" s="478">
        <f t="shared" ref="C47:I47" si="4">SUM(C4:C46)</f>
        <v>0</v>
      </c>
      <c r="D47" s="478">
        <f t="shared" si="4"/>
        <v>1</v>
      </c>
      <c r="E47" s="478">
        <f t="shared" si="4"/>
        <v>40</v>
      </c>
      <c r="F47" s="478">
        <f t="shared" si="4"/>
        <v>41</v>
      </c>
      <c r="G47" s="478">
        <f t="shared" si="4"/>
        <v>259334.29999999996</v>
      </c>
      <c r="H47" s="478">
        <f t="shared" si="4"/>
        <v>174428.94</v>
      </c>
      <c r="I47" s="478">
        <f t="shared" si="4"/>
        <v>433763.24</v>
      </c>
      <c r="J47" s="478">
        <f t="shared" si="2"/>
        <v>10579.591219512195</v>
      </c>
      <c r="K47" s="478">
        <f t="shared" si="3"/>
        <v>67.260265996437823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1" sqref="L11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155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67"/>
      <c r="B9" s="267"/>
      <c r="C9" s="267"/>
      <c r="D9" s="267"/>
      <c r="E9" s="267"/>
      <c r="F9" s="267"/>
      <c r="G9" s="267"/>
      <c r="H9" s="267"/>
      <c r="I9" s="267"/>
      <c r="J9" s="267"/>
      <c r="K9" s="270" t="s">
        <v>2</v>
      </c>
    </row>
    <row r="10" spans="1:11" ht="30" customHeight="1" x14ac:dyDescent="0.2">
      <c r="A10" s="266" t="s">
        <v>64</v>
      </c>
      <c r="B10" s="266" t="s">
        <v>117</v>
      </c>
      <c r="C10" s="266" t="s">
        <v>118</v>
      </c>
      <c r="D10" s="266" t="s">
        <v>67</v>
      </c>
      <c r="E10" s="266" t="s">
        <v>119</v>
      </c>
      <c r="F10" s="266" t="s">
        <v>69</v>
      </c>
      <c r="G10" s="266" t="s">
        <v>70</v>
      </c>
      <c r="H10" s="266" t="s">
        <v>71</v>
      </c>
      <c r="I10" s="266" t="s">
        <v>72</v>
      </c>
      <c r="J10" s="266" t="s">
        <v>73</v>
      </c>
      <c r="K10" s="266" t="s">
        <v>74</v>
      </c>
    </row>
    <row r="11" spans="1:11" s="265" customFormat="1" ht="14.25" x14ac:dyDescent="0.2">
      <c r="A11" s="268">
        <v>1</v>
      </c>
      <c r="B11" s="269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265" customFormat="1" ht="14.25" x14ac:dyDescent="0.2">
      <c r="A12" s="268">
        <v>2</v>
      </c>
      <c r="B12" s="269" t="s">
        <v>76</v>
      </c>
      <c r="C12" s="475">
        <v>0</v>
      </c>
      <c r="D12" s="475">
        <v>1</v>
      </c>
      <c r="E12" s="475">
        <v>2</v>
      </c>
      <c r="F12" s="475">
        <f t="shared" si="0"/>
        <v>3</v>
      </c>
      <c r="G12" s="475">
        <v>115.75</v>
      </c>
      <c r="H12" s="475">
        <v>1587.97</v>
      </c>
      <c r="I12" s="475">
        <f t="shared" si="1"/>
        <v>1703.72</v>
      </c>
      <c r="J12" s="475">
        <f t="shared" si="2"/>
        <v>567.90666666666664</v>
      </c>
      <c r="K12" s="475">
        <f t="shared" si="3"/>
        <v>1371.8963282937364</v>
      </c>
    </row>
    <row r="13" spans="1:11" s="265" customFormat="1" ht="14.25" x14ac:dyDescent="0.2">
      <c r="A13" s="268">
        <v>3</v>
      </c>
      <c r="B13" s="269" t="s">
        <v>77</v>
      </c>
      <c r="C13" s="475">
        <v>0</v>
      </c>
      <c r="D13" s="475">
        <v>6</v>
      </c>
      <c r="E13" s="475">
        <v>3</v>
      </c>
      <c r="F13" s="475">
        <f t="shared" si="0"/>
        <v>9</v>
      </c>
      <c r="G13" s="475">
        <v>1751.36</v>
      </c>
      <c r="H13" s="475">
        <v>5140.53</v>
      </c>
      <c r="I13" s="475">
        <f t="shared" si="1"/>
        <v>6891.8899999999994</v>
      </c>
      <c r="J13" s="475">
        <f t="shared" si="2"/>
        <v>765.76555555555547</v>
      </c>
      <c r="K13" s="475">
        <f t="shared" si="3"/>
        <v>293.51646720263108</v>
      </c>
    </row>
    <row r="14" spans="1:11" s="265" customFormat="1" ht="14.25" x14ac:dyDescent="0.2">
      <c r="A14" s="268">
        <v>4</v>
      </c>
      <c r="B14" s="269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212.35</v>
      </c>
      <c r="H14" s="475">
        <v>0</v>
      </c>
      <c r="I14" s="475">
        <f t="shared" si="1"/>
        <v>212.35</v>
      </c>
      <c r="J14" s="475">
        <f t="shared" si="2"/>
        <v>212.35</v>
      </c>
      <c r="K14" s="475">
        <f t="shared" si="3"/>
        <v>0</v>
      </c>
    </row>
    <row r="15" spans="1:11" s="265" customFormat="1" ht="14.25" x14ac:dyDescent="0.2">
      <c r="A15" s="268">
        <v>5</v>
      </c>
      <c r="B15" s="269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65" customFormat="1" ht="14.25" x14ac:dyDescent="0.2">
      <c r="A16" s="268">
        <v>6</v>
      </c>
      <c r="B16" s="269" t="s">
        <v>80</v>
      </c>
      <c r="C16" s="475">
        <v>0</v>
      </c>
      <c r="D16" s="475">
        <v>1</v>
      </c>
      <c r="E16" s="475">
        <v>0</v>
      </c>
      <c r="F16" s="475">
        <f t="shared" si="0"/>
        <v>1</v>
      </c>
      <c r="G16" s="475">
        <v>6.98</v>
      </c>
      <c r="H16" s="475">
        <v>784.84</v>
      </c>
      <c r="I16" s="475">
        <f t="shared" si="1"/>
        <v>791.82</v>
      </c>
      <c r="J16" s="475">
        <f t="shared" si="2"/>
        <v>791.82</v>
      </c>
      <c r="K16" s="475">
        <f t="shared" si="3"/>
        <v>11244.126074498567</v>
      </c>
    </row>
    <row r="17" spans="1:11" s="265" customFormat="1" ht="14.25" x14ac:dyDescent="0.2">
      <c r="A17" s="268">
        <v>7</v>
      </c>
      <c r="B17" s="269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65" customFormat="1" ht="14.25" x14ac:dyDescent="0.2">
      <c r="A18" s="268">
        <v>8</v>
      </c>
      <c r="B18" s="269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65" customFormat="1" ht="14.25" x14ac:dyDescent="0.2">
      <c r="A19" s="268">
        <v>9</v>
      </c>
      <c r="B19" s="269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265" customFormat="1" ht="14.25" x14ac:dyDescent="0.2">
      <c r="A20" s="268">
        <v>10</v>
      </c>
      <c r="B20" s="269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65" customFormat="1" ht="14.25" x14ac:dyDescent="0.2">
      <c r="A21" s="268">
        <v>11</v>
      </c>
      <c r="B21" s="269" t="s">
        <v>85</v>
      </c>
      <c r="C21" s="475">
        <v>1</v>
      </c>
      <c r="D21" s="475">
        <v>0</v>
      </c>
      <c r="E21" s="475">
        <v>0</v>
      </c>
      <c r="F21" s="475">
        <f t="shared" si="0"/>
        <v>1</v>
      </c>
      <c r="G21" s="475">
        <v>23.06</v>
      </c>
      <c r="H21" s="475">
        <v>1630.42</v>
      </c>
      <c r="I21" s="475">
        <f t="shared" si="1"/>
        <v>1653.48</v>
      </c>
      <c r="J21" s="475">
        <f t="shared" si="2"/>
        <v>1653.48</v>
      </c>
      <c r="K21" s="475">
        <f t="shared" si="3"/>
        <v>7070.3382480485698</v>
      </c>
    </row>
    <row r="22" spans="1:11" s="265" customFormat="1" ht="14.25" x14ac:dyDescent="0.2">
      <c r="A22" s="268">
        <v>12</v>
      </c>
      <c r="B22" s="269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65" customFormat="1" ht="14.25" x14ac:dyDescent="0.2">
      <c r="A23" s="268">
        <v>13</v>
      </c>
      <c r="B23" s="269" t="s">
        <v>87</v>
      </c>
      <c r="C23" s="475">
        <v>0</v>
      </c>
      <c r="D23" s="475">
        <v>2</v>
      </c>
      <c r="E23" s="475">
        <v>2</v>
      </c>
      <c r="F23" s="475">
        <f t="shared" si="0"/>
        <v>4</v>
      </c>
      <c r="G23" s="475">
        <v>88.89</v>
      </c>
      <c r="H23" s="475">
        <v>2080.88</v>
      </c>
      <c r="I23" s="475">
        <f t="shared" si="1"/>
        <v>2169.77</v>
      </c>
      <c r="J23" s="475">
        <f t="shared" si="2"/>
        <v>542.4425</v>
      </c>
      <c r="K23" s="475">
        <f t="shared" si="3"/>
        <v>2340.9607379907752</v>
      </c>
    </row>
    <row r="24" spans="1:11" s="265" customFormat="1" ht="14.25" x14ac:dyDescent="0.2">
      <c r="A24" s="268">
        <v>14</v>
      </c>
      <c r="B24" s="269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65" customFormat="1" ht="14.25" x14ac:dyDescent="0.2">
      <c r="A25" s="268">
        <v>15</v>
      </c>
      <c r="B25" s="269" t="s">
        <v>89</v>
      </c>
      <c r="C25" s="475">
        <v>0</v>
      </c>
      <c r="D25" s="475">
        <v>0</v>
      </c>
      <c r="E25" s="475">
        <v>1</v>
      </c>
      <c r="F25" s="475">
        <f t="shared" si="0"/>
        <v>1</v>
      </c>
      <c r="G25" s="475">
        <v>3139.26</v>
      </c>
      <c r="H25" s="475">
        <v>100.47</v>
      </c>
      <c r="I25" s="475">
        <f t="shared" si="1"/>
        <v>3239.73</v>
      </c>
      <c r="J25" s="475">
        <f t="shared" si="2"/>
        <v>3239.73</v>
      </c>
      <c r="K25" s="475">
        <f t="shared" si="3"/>
        <v>3.2004357714875473</v>
      </c>
    </row>
    <row r="26" spans="1:11" s="265" customFormat="1" ht="14.25" x14ac:dyDescent="0.2">
      <c r="A26" s="268">
        <v>16</v>
      </c>
      <c r="B26" s="269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265" customFormat="1" ht="14.25" x14ac:dyDescent="0.2">
      <c r="A27" s="268">
        <v>17</v>
      </c>
      <c r="B27" s="269" t="s">
        <v>91</v>
      </c>
      <c r="C27" s="475">
        <v>0</v>
      </c>
      <c r="D27" s="475">
        <v>0</v>
      </c>
      <c r="E27" s="475">
        <v>2</v>
      </c>
      <c r="F27" s="475">
        <f t="shared" si="0"/>
        <v>2</v>
      </c>
      <c r="G27" s="475">
        <v>1.29</v>
      </c>
      <c r="H27" s="475">
        <v>0</v>
      </c>
      <c r="I27" s="475">
        <f t="shared" si="1"/>
        <v>1.29</v>
      </c>
      <c r="J27" s="475">
        <f t="shared" si="2"/>
        <v>0.64500000000000002</v>
      </c>
      <c r="K27" s="475">
        <f t="shared" si="3"/>
        <v>0</v>
      </c>
    </row>
    <row r="28" spans="1:11" s="265" customFormat="1" ht="14.25" x14ac:dyDescent="0.2">
      <c r="A28" s="268">
        <v>18</v>
      </c>
      <c r="B28" s="269" t="s">
        <v>92</v>
      </c>
      <c r="C28" s="475">
        <v>0</v>
      </c>
      <c r="D28" s="475">
        <v>0</v>
      </c>
      <c r="E28" s="475">
        <v>9</v>
      </c>
      <c r="F28" s="475">
        <f t="shared" si="0"/>
        <v>9</v>
      </c>
      <c r="G28" s="475">
        <v>71225.929999999993</v>
      </c>
      <c r="H28" s="475">
        <v>36417.5</v>
      </c>
      <c r="I28" s="475">
        <f t="shared" si="1"/>
        <v>107643.43</v>
      </c>
      <c r="J28" s="475">
        <f t="shared" si="2"/>
        <v>11960.38111111111</v>
      </c>
      <c r="K28" s="475">
        <f t="shared" si="3"/>
        <v>51.129553520747294</v>
      </c>
    </row>
    <row r="29" spans="1:11" s="265" customFormat="1" ht="14.25" x14ac:dyDescent="0.2">
      <c r="A29" s="268">
        <v>19</v>
      </c>
      <c r="B29" s="269" t="s">
        <v>93</v>
      </c>
      <c r="C29" s="475">
        <v>2</v>
      </c>
      <c r="D29" s="475">
        <v>4</v>
      </c>
      <c r="E29" s="475">
        <v>8</v>
      </c>
      <c r="F29" s="475">
        <f t="shared" si="0"/>
        <v>14</v>
      </c>
      <c r="G29" s="475">
        <v>29798.45</v>
      </c>
      <c r="H29" s="475">
        <v>24782.87</v>
      </c>
      <c r="I29" s="475">
        <f t="shared" si="1"/>
        <v>54581.32</v>
      </c>
      <c r="J29" s="475">
        <f t="shared" si="2"/>
        <v>3898.6657142857143</v>
      </c>
      <c r="K29" s="475">
        <f t="shared" si="3"/>
        <v>83.168319157540068</v>
      </c>
    </row>
    <row r="30" spans="1:11" s="265" customFormat="1" ht="14.25" x14ac:dyDescent="0.2">
      <c r="A30" s="268">
        <v>20</v>
      </c>
      <c r="B30" s="269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65" customFormat="1" ht="14.25" x14ac:dyDescent="0.2">
      <c r="A31" s="268">
        <v>21</v>
      </c>
      <c r="B31" s="269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65" customFormat="1" ht="14.25" x14ac:dyDescent="0.2">
      <c r="A32" s="268">
        <v>22</v>
      </c>
      <c r="B32" s="269" t="s">
        <v>96</v>
      </c>
      <c r="C32" s="475">
        <v>0</v>
      </c>
      <c r="D32" s="475">
        <v>0</v>
      </c>
      <c r="E32" s="475">
        <v>1</v>
      </c>
      <c r="F32" s="475">
        <f t="shared" si="0"/>
        <v>1</v>
      </c>
      <c r="G32" s="475">
        <v>942.55</v>
      </c>
      <c r="H32" s="475">
        <v>0</v>
      </c>
      <c r="I32" s="475">
        <f t="shared" si="1"/>
        <v>942.55</v>
      </c>
      <c r="J32" s="475">
        <f t="shared" si="2"/>
        <v>942.55</v>
      </c>
      <c r="K32" s="475">
        <f t="shared" si="3"/>
        <v>0</v>
      </c>
    </row>
    <row r="33" spans="1:11" s="265" customFormat="1" ht="14.25" x14ac:dyDescent="0.2">
      <c r="A33" s="268">
        <v>23</v>
      </c>
      <c r="B33" s="269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265" customFormat="1" ht="14.25" x14ac:dyDescent="0.2">
      <c r="A34" s="462">
        <v>24</v>
      </c>
      <c r="B34" s="269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0</v>
      </c>
      <c r="H34" s="475">
        <v>0</v>
      </c>
      <c r="I34" s="475">
        <f>(G34+H34)</f>
        <v>0</v>
      </c>
      <c r="J34" s="475" t="e">
        <f>(I34/F34)</f>
        <v>#DIV/0!</v>
      </c>
      <c r="K34" s="475" t="e">
        <f>(H34/G34)*100</f>
        <v>#DIV/0!</v>
      </c>
    </row>
    <row r="35" spans="1:11" s="265" customFormat="1" ht="14.25" x14ac:dyDescent="0.2">
      <c r="A35" s="462">
        <v>25</v>
      </c>
      <c r="B35" s="269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65" customFormat="1" ht="14.25" x14ac:dyDescent="0.2">
      <c r="A36" s="462">
        <v>26</v>
      </c>
      <c r="B36" s="269" t="s">
        <v>99</v>
      </c>
      <c r="C36" s="475">
        <v>0</v>
      </c>
      <c r="D36" s="475">
        <v>0</v>
      </c>
      <c r="E36" s="475">
        <v>1</v>
      </c>
      <c r="F36" s="475">
        <f t="shared" si="0"/>
        <v>1</v>
      </c>
      <c r="G36" s="475">
        <v>8056.49</v>
      </c>
      <c r="H36" s="475">
        <v>8435.23</v>
      </c>
      <c r="I36" s="475">
        <f t="shared" si="1"/>
        <v>16491.72</v>
      </c>
      <c r="J36" s="475">
        <f t="shared" si="2"/>
        <v>16491.72</v>
      </c>
      <c r="K36" s="475">
        <f t="shared" si="3"/>
        <v>104.70105467765738</v>
      </c>
    </row>
    <row r="37" spans="1:11" s="265" customFormat="1" ht="14.25" x14ac:dyDescent="0.2">
      <c r="A37" s="462">
        <v>27</v>
      </c>
      <c r="B37" s="269" t="s">
        <v>100</v>
      </c>
      <c r="C37" s="475">
        <v>0</v>
      </c>
      <c r="D37" s="475">
        <v>0</v>
      </c>
      <c r="E37" s="475">
        <v>1</v>
      </c>
      <c r="F37" s="475">
        <f t="shared" si="0"/>
        <v>1</v>
      </c>
      <c r="G37" s="475">
        <v>1203.32</v>
      </c>
      <c r="H37" s="475">
        <v>0</v>
      </c>
      <c r="I37" s="475">
        <f t="shared" si="1"/>
        <v>1203.32</v>
      </c>
      <c r="J37" s="475">
        <f t="shared" si="2"/>
        <v>1203.32</v>
      </c>
      <c r="K37" s="475">
        <f t="shared" si="3"/>
        <v>0</v>
      </c>
    </row>
    <row r="38" spans="1:11" s="265" customFormat="1" ht="14.25" x14ac:dyDescent="0.2">
      <c r="A38" s="462">
        <v>28</v>
      </c>
      <c r="B38" s="269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65" customFormat="1" ht="14.25" x14ac:dyDescent="0.2">
      <c r="A39" s="462">
        <v>29</v>
      </c>
      <c r="B39" s="269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423.65</v>
      </c>
      <c r="H39" s="475">
        <v>8.5500000000000007</v>
      </c>
      <c r="I39" s="475">
        <f t="shared" si="1"/>
        <v>432.2</v>
      </c>
      <c r="J39" s="475">
        <f t="shared" si="2"/>
        <v>432.2</v>
      </c>
      <c r="K39" s="475">
        <f t="shared" si="3"/>
        <v>2.0181753806207956</v>
      </c>
    </row>
    <row r="40" spans="1:11" s="265" customFormat="1" ht="14.25" x14ac:dyDescent="0.2">
      <c r="A40" s="462">
        <v>30</v>
      </c>
      <c r="B40" s="269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265" customFormat="1" ht="14.25" x14ac:dyDescent="0.2">
      <c r="A41" s="462">
        <v>31</v>
      </c>
      <c r="B41" s="269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65" customFormat="1" ht="14.25" x14ac:dyDescent="0.2">
      <c r="A42" s="462">
        <v>32</v>
      </c>
      <c r="B42" s="269" t="s">
        <v>105</v>
      </c>
      <c r="C42" s="475">
        <v>0</v>
      </c>
      <c r="D42" s="475">
        <v>0</v>
      </c>
      <c r="E42" s="475">
        <v>0</v>
      </c>
      <c r="F42" s="475">
        <f t="shared" si="0"/>
        <v>0</v>
      </c>
      <c r="G42" s="475">
        <v>0</v>
      </c>
      <c r="H42" s="475">
        <v>0</v>
      </c>
      <c r="I42" s="475">
        <f t="shared" si="1"/>
        <v>0</v>
      </c>
      <c r="J42" s="475" t="e">
        <f t="shared" si="2"/>
        <v>#DIV/0!</v>
      </c>
      <c r="K42" s="475" t="e">
        <f t="shared" si="3"/>
        <v>#DIV/0!</v>
      </c>
    </row>
    <row r="43" spans="1:11" s="265" customFormat="1" ht="14.25" x14ac:dyDescent="0.2">
      <c r="A43" s="462">
        <v>33</v>
      </c>
      <c r="B43" s="269" t="s">
        <v>106</v>
      </c>
      <c r="C43" s="475">
        <v>0</v>
      </c>
      <c r="D43" s="475">
        <v>0</v>
      </c>
      <c r="E43" s="475">
        <v>4</v>
      </c>
      <c r="F43" s="475">
        <f t="shared" si="0"/>
        <v>4</v>
      </c>
      <c r="G43" s="475">
        <v>17756.48</v>
      </c>
      <c r="H43" s="475">
        <v>7375.51</v>
      </c>
      <c r="I43" s="475">
        <f t="shared" si="1"/>
        <v>25131.989999999998</v>
      </c>
      <c r="J43" s="475">
        <f t="shared" si="2"/>
        <v>6282.9974999999995</v>
      </c>
      <c r="K43" s="475">
        <f t="shared" si="3"/>
        <v>41.537005082088349</v>
      </c>
    </row>
    <row r="44" spans="1:11" s="265" customFormat="1" ht="14.25" x14ac:dyDescent="0.2">
      <c r="A44" s="462">
        <v>34</v>
      </c>
      <c r="B44" s="269" t="s">
        <v>107</v>
      </c>
      <c r="C44" s="475">
        <v>0</v>
      </c>
      <c r="D44" s="475">
        <v>2</v>
      </c>
      <c r="E44" s="475">
        <v>2</v>
      </c>
      <c r="F44" s="475">
        <f t="shared" si="0"/>
        <v>4</v>
      </c>
      <c r="G44" s="475">
        <v>209.48</v>
      </c>
      <c r="H44" s="475">
        <v>2866.06</v>
      </c>
      <c r="I44" s="475">
        <f t="shared" si="1"/>
        <v>3075.54</v>
      </c>
      <c r="J44" s="475">
        <f t="shared" si="2"/>
        <v>768.88499999999999</v>
      </c>
      <c r="K44" s="475">
        <f t="shared" si="3"/>
        <v>1368.1783463815161</v>
      </c>
    </row>
    <row r="45" spans="1:11" s="265" customFormat="1" ht="14.25" x14ac:dyDescent="0.2">
      <c r="A45" s="462">
        <v>35</v>
      </c>
      <c r="B45" s="269" t="s">
        <v>108</v>
      </c>
      <c r="C45" s="475">
        <v>0</v>
      </c>
      <c r="D45" s="475">
        <v>2</v>
      </c>
      <c r="E45" s="475">
        <v>0</v>
      </c>
      <c r="F45" s="475">
        <f t="shared" si="0"/>
        <v>2</v>
      </c>
      <c r="G45" s="475">
        <v>68.290000000000006</v>
      </c>
      <c r="H45" s="475">
        <v>1950.4</v>
      </c>
      <c r="I45" s="475">
        <f t="shared" si="1"/>
        <v>2018.69</v>
      </c>
      <c r="J45" s="475">
        <f t="shared" si="2"/>
        <v>1009.345</v>
      </c>
      <c r="K45" s="475">
        <f t="shared" si="3"/>
        <v>2856.0550593059011</v>
      </c>
    </row>
    <row r="46" spans="1:11" s="265" customFormat="1" ht="14.25" x14ac:dyDescent="0.2">
      <c r="A46" s="462">
        <v>36</v>
      </c>
      <c r="B46" s="269" t="s">
        <v>109</v>
      </c>
      <c r="C46" s="475">
        <v>0</v>
      </c>
      <c r="D46" s="475">
        <v>6</v>
      </c>
      <c r="E46" s="475">
        <v>2</v>
      </c>
      <c r="F46" s="475">
        <f t="shared" si="0"/>
        <v>8</v>
      </c>
      <c r="G46" s="475">
        <v>1265.45</v>
      </c>
      <c r="H46" s="475">
        <v>6919.69</v>
      </c>
      <c r="I46" s="475">
        <f t="shared" si="1"/>
        <v>8185.1399999999994</v>
      </c>
      <c r="J46" s="475">
        <f t="shared" si="2"/>
        <v>1023.1424999999999</v>
      </c>
      <c r="K46" s="475">
        <f t="shared" si="3"/>
        <v>546.8165474732308</v>
      </c>
    </row>
    <row r="47" spans="1:11" s="264" customFormat="1" x14ac:dyDescent="0.2">
      <c r="A47" s="550" t="s">
        <v>63</v>
      </c>
      <c r="B47" s="551"/>
      <c r="C47" s="478">
        <f t="shared" ref="C47:I47" si="4">SUM(C4:C46)</f>
        <v>3</v>
      </c>
      <c r="D47" s="478">
        <f t="shared" si="4"/>
        <v>24</v>
      </c>
      <c r="E47" s="478">
        <f t="shared" si="4"/>
        <v>40</v>
      </c>
      <c r="F47" s="478">
        <f t="shared" si="4"/>
        <v>67</v>
      </c>
      <c r="G47" s="478">
        <f t="shared" si="4"/>
        <v>136289.03000000003</v>
      </c>
      <c r="H47" s="478">
        <f t="shared" si="4"/>
        <v>100080.91999999998</v>
      </c>
      <c r="I47" s="478">
        <f t="shared" si="4"/>
        <v>236369.95</v>
      </c>
      <c r="J47" s="478">
        <f t="shared" si="2"/>
        <v>3527.9097014925374</v>
      </c>
      <c r="K47" s="478">
        <f t="shared" si="3"/>
        <v>73.432850758421253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L11" sqref="L11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156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74"/>
      <c r="B9" s="274"/>
      <c r="C9" s="274"/>
      <c r="D9" s="274"/>
      <c r="E9" s="274"/>
      <c r="F9" s="274"/>
      <c r="G9" s="274"/>
      <c r="H9" s="274"/>
      <c r="I9" s="274"/>
      <c r="J9" s="274"/>
      <c r="K9" s="277" t="s">
        <v>2</v>
      </c>
    </row>
    <row r="10" spans="1:11" ht="30" customHeight="1" x14ac:dyDescent="0.2">
      <c r="A10" s="273" t="s">
        <v>64</v>
      </c>
      <c r="B10" s="273" t="s">
        <v>117</v>
      </c>
      <c r="C10" s="273" t="s">
        <v>118</v>
      </c>
      <c r="D10" s="273" t="s">
        <v>67</v>
      </c>
      <c r="E10" s="273" t="s">
        <v>119</v>
      </c>
      <c r="F10" s="273" t="s">
        <v>69</v>
      </c>
      <c r="G10" s="273" t="s">
        <v>70</v>
      </c>
      <c r="H10" s="273" t="s">
        <v>71</v>
      </c>
      <c r="I10" s="273" t="s">
        <v>72</v>
      </c>
      <c r="J10" s="273" t="s">
        <v>73</v>
      </c>
      <c r="K10" s="273" t="s">
        <v>74</v>
      </c>
    </row>
    <row r="11" spans="1:11" s="272" customFormat="1" ht="14.25" x14ac:dyDescent="0.2">
      <c r="A11" s="275">
        <v>1</v>
      </c>
      <c r="B11" s="276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272" customFormat="1" ht="14.25" x14ac:dyDescent="0.2">
      <c r="A12" s="275">
        <v>2</v>
      </c>
      <c r="B12" s="276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272" customFormat="1" ht="14.25" x14ac:dyDescent="0.2">
      <c r="A13" s="275">
        <v>3</v>
      </c>
      <c r="B13" s="276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272" customFormat="1" ht="14.25" x14ac:dyDescent="0.2">
      <c r="A14" s="275">
        <v>4</v>
      </c>
      <c r="B14" s="276" t="s">
        <v>78</v>
      </c>
      <c r="C14" s="475">
        <v>0</v>
      </c>
      <c r="D14" s="475">
        <v>0</v>
      </c>
      <c r="E14" s="475">
        <v>0</v>
      </c>
      <c r="F14" s="475">
        <f t="shared" si="0"/>
        <v>0</v>
      </c>
      <c r="G14" s="475">
        <v>0</v>
      </c>
      <c r="H14" s="475">
        <v>0</v>
      </c>
      <c r="I14" s="475">
        <f t="shared" si="1"/>
        <v>0</v>
      </c>
      <c r="J14" s="475" t="e">
        <f t="shared" si="2"/>
        <v>#DIV/0!</v>
      </c>
      <c r="K14" s="475" t="e">
        <f t="shared" si="3"/>
        <v>#DIV/0!</v>
      </c>
    </row>
    <row r="15" spans="1:11" s="272" customFormat="1" ht="14.25" x14ac:dyDescent="0.2">
      <c r="A15" s="275">
        <v>5</v>
      </c>
      <c r="B15" s="276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72" customFormat="1" ht="14.25" x14ac:dyDescent="0.2">
      <c r="A16" s="275">
        <v>6</v>
      </c>
      <c r="B16" s="276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272" customFormat="1" ht="14.25" x14ac:dyDescent="0.2">
      <c r="A17" s="275">
        <v>7</v>
      </c>
      <c r="B17" s="276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72" customFormat="1" ht="14.25" x14ac:dyDescent="0.2">
      <c r="A18" s="275">
        <v>8</v>
      </c>
      <c r="B18" s="276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72" customFormat="1" ht="14.25" x14ac:dyDescent="0.2">
      <c r="A19" s="275">
        <v>9</v>
      </c>
      <c r="B19" s="276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272" customFormat="1" ht="14.25" x14ac:dyDescent="0.2">
      <c r="A20" s="275">
        <v>10</v>
      </c>
      <c r="B20" s="276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72" customFormat="1" ht="14.25" x14ac:dyDescent="0.2">
      <c r="A21" s="275">
        <v>11</v>
      </c>
      <c r="B21" s="276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272" customFormat="1" ht="14.25" x14ac:dyDescent="0.2">
      <c r="A22" s="275">
        <v>12</v>
      </c>
      <c r="B22" s="276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72" customFormat="1" ht="14.25" x14ac:dyDescent="0.2">
      <c r="A23" s="275">
        <v>13</v>
      </c>
      <c r="B23" s="276" t="s">
        <v>87</v>
      </c>
      <c r="C23" s="475">
        <v>0</v>
      </c>
      <c r="D23" s="475">
        <v>0</v>
      </c>
      <c r="E23" s="475">
        <v>0</v>
      </c>
      <c r="F23" s="475">
        <f t="shared" si="0"/>
        <v>0</v>
      </c>
      <c r="G23" s="475">
        <v>0</v>
      </c>
      <c r="H23" s="475">
        <v>0</v>
      </c>
      <c r="I23" s="475">
        <f t="shared" si="1"/>
        <v>0</v>
      </c>
      <c r="J23" s="475" t="e">
        <f t="shared" si="2"/>
        <v>#DIV/0!</v>
      </c>
      <c r="K23" s="475" t="e">
        <f t="shared" si="3"/>
        <v>#DIV/0!</v>
      </c>
    </row>
    <row r="24" spans="1:11" s="272" customFormat="1" ht="14.25" x14ac:dyDescent="0.2">
      <c r="A24" s="275">
        <v>14</v>
      </c>
      <c r="B24" s="276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72" customFormat="1" ht="14.25" x14ac:dyDescent="0.2">
      <c r="A25" s="275">
        <v>15</v>
      </c>
      <c r="B25" s="276" t="s">
        <v>89</v>
      </c>
      <c r="C25" s="475">
        <v>7</v>
      </c>
      <c r="D25" s="475">
        <v>1</v>
      </c>
      <c r="E25" s="475">
        <v>0</v>
      </c>
      <c r="F25" s="475">
        <f t="shared" si="0"/>
        <v>8</v>
      </c>
      <c r="G25" s="475">
        <v>1115.79</v>
      </c>
      <c r="H25" s="475">
        <v>3018.15</v>
      </c>
      <c r="I25" s="475">
        <f t="shared" si="1"/>
        <v>4133.9400000000005</v>
      </c>
      <c r="J25" s="475">
        <f t="shared" si="2"/>
        <v>516.74250000000006</v>
      </c>
      <c r="K25" s="475">
        <f t="shared" si="3"/>
        <v>270.49444787997743</v>
      </c>
    </row>
    <row r="26" spans="1:11" s="272" customFormat="1" ht="14.25" x14ac:dyDescent="0.2">
      <c r="A26" s="275">
        <v>16</v>
      </c>
      <c r="B26" s="276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272" customFormat="1" ht="14.25" x14ac:dyDescent="0.2">
      <c r="A27" s="275">
        <v>17</v>
      </c>
      <c r="B27" s="276" t="s">
        <v>91</v>
      </c>
      <c r="C27" s="475">
        <v>0</v>
      </c>
      <c r="D27" s="475">
        <v>0</v>
      </c>
      <c r="E27" s="475">
        <v>1</v>
      </c>
      <c r="F27" s="475">
        <f t="shared" si="0"/>
        <v>1</v>
      </c>
      <c r="G27" s="475">
        <v>1029255.64</v>
      </c>
      <c r="H27" s="475">
        <v>1714253.8</v>
      </c>
      <c r="I27" s="475">
        <f t="shared" si="1"/>
        <v>2743509.44</v>
      </c>
      <c r="J27" s="475">
        <f t="shared" si="2"/>
        <v>2743509.44</v>
      </c>
      <c r="K27" s="475">
        <f t="shared" si="3"/>
        <v>166.55277205962165</v>
      </c>
    </row>
    <row r="28" spans="1:11" s="272" customFormat="1" ht="14.25" x14ac:dyDescent="0.2">
      <c r="A28" s="275">
        <v>18</v>
      </c>
      <c r="B28" s="276" t="s">
        <v>92</v>
      </c>
      <c r="C28" s="475">
        <v>0</v>
      </c>
      <c r="D28" s="475">
        <v>0</v>
      </c>
      <c r="E28" s="475">
        <v>3</v>
      </c>
      <c r="F28" s="475">
        <f t="shared" si="0"/>
        <v>3</v>
      </c>
      <c r="G28" s="475">
        <v>35923.050000000003</v>
      </c>
      <c r="H28" s="475">
        <v>60714.49</v>
      </c>
      <c r="I28" s="475">
        <f t="shared" si="1"/>
        <v>96637.540000000008</v>
      </c>
      <c r="J28" s="475">
        <f t="shared" si="2"/>
        <v>32212.513333333336</v>
      </c>
      <c r="K28" s="475">
        <f t="shared" si="3"/>
        <v>169.01262559832753</v>
      </c>
    </row>
    <row r="29" spans="1:11" s="272" customFormat="1" ht="14.25" x14ac:dyDescent="0.2">
      <c r="A29" s="275">
        <v>19</v>
      </c>
      <c r="B29" s="276" t="s">
        <v>93</v>
      </c>
      <c r="C29" s="475">
        <v>0</v>
      </c>
      <c r="D29" s="475">
        <v>0</v>
      </c>
      <c r="E29" s="475">
        <v>1</v>
      </c>
      <c r="F29" s="475">
        <f t="shared" si="0"/>
        <v>1</v>
      </c>
      <c r="G29" s="475">
        <v>542.82000000000005</v>
      </c>
      <c r="H29" s="475">
        <v>3915.37</v>
      </c>
      <c r="I29" s="475">
        <f t="shared" si="1"/>
        <v>4458.1899999999996</v>
      </c>
      <c r="J29" s="475">
        <f t="shared" si="2"/>
        <v>4458.1899999999996</v>
      </c>
      <c r="K29" s="475">
        <f t="shared" si="3"/>
        <v>721.30172064404394</v>
      </c>
    </row>
    <row r="30" spans="1:11" s="272" customFormat="1" ht="14.25" x14ac:dyDescent="0.2">
      <c r="A30" s="275">
        <v>20</v>
      </c>
      <c r="B30" s="276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72" customFormat="1" ht="14.25" x14ac:dyDescent="0.2">
      <c r="A31" s="275">
        <v>21</v>
      </c>
      <c r="B31" s="276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72" customFormat="1" ht="14.25" x14ac:dyDescent="0.2">
      <c r="A32" s="275">
        <v>22</v>
      </c>
      <c r="B32" s="276" t="s">
        <v>96</v>
      </c>
      <c r="C32" s="475">
        <v>0</v>
      </c>
      <c r="D32" s="475">
        <v>0</v>
      </c>
      <c r="E32" s="475">
        <v>1</v>
      </c>
      <c r="F32" s="475">
        <f t="shared" si="0"/>
        <v>1</v>
      </c>
      <c r="G32" s="475">
        <v>14399.25</v>
      </c>
      <c r="H32" s="475">
        <v>16063.97</v>
      </c>
      <c r="I32" s="475">
        <f t="shared" si="1"/>
        <v>30463.22</v>
      </c>
      <c r="J32" s="475">
        <f t="shared" si="2"/>
        <v>30463.22</v>
      </c>
      <c r="K32" s="475">
        <f t="shared" si="3"/>
        <v>111.56115769918571</v>
      </c>
    </row>
    <row r="33" spans="1:11" s="272" customFormat="1" ht="14.25" x14ac:dyDescent="0.2">
      <c r="A33" s="275">
        <v>23</v>
      </c>
      <c r="B33" s="276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272" customFormat="1" ht="14.25" x14ac:dyDescent="0.2">
      <c r="A34" s="462">
        <v>24</v>
      </c>
      <c r="B34" s="276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0</v>
      </c>
      <c r="H34" s="475">
        <v>0</v>
      </c>
      <c r="I34" s="475">
        <f>(G34+H34)</f>
        <v>0</v>
      </c>
      <c r="J34" s="475" t="e">
        <f>(I34/F34)</f>
        <v>#DIV/0!</v>
      </c>
      <c r="K34" s="475" t="e">
        <f>(H34/G34)*100</f>
        <v>#DIV/0!</v>
      </c>
    </row>
    <row r="35" spans="1:11" s="272" customFormat="1" ht="14.25" x14ac:dyDescent="0.2">
      <c r="A35" s="462">
        <v>25</v>
      </c>
      <c r="B35" s="276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72" customFormat="1" ht="14.25" x14ac:dyDescent="0.2">
      <c r="A36" s="462">
        <v>26</v>
      </c>
      <c r="B36" s="276" t="s">
        <v>99</v>
      </c>
      <c r="C36" s="475">
        <v>0</v>
      </c>
      <c r="D36" s="475">
        <v>0</v>
      </c>
      <c r="E36" s="475">
        <v>2</v>
      </c>
      <c r="F36" s="475">
        <f t="shared" si="0"/>
        <v>2</v>
      </c>
      <c r="G36" s="475">
        <v>238222.84</v>
      </c>
      <c r="H36" s="475">
        <v>125114.64</v>
      </c>
      <c r="I36" s="475">
        <f t="shared" si="1"/>
        <v>363337.48</v>
      </c>
      <c r="J36" s="475">
        <f t="shared" si="2"/>
        <v>181668.74</v>
      </c>
      <c r="K36" s="475">
        <f t="shared" si="3"/>
        <v>52.520001860442932</v>
      </c>
    </row>
    <row r="37" spans="1:11" s="272" customFormat="1" ht="14.25" x14ac:dyDescent="0.2">
      <c r="A37" s="462">
        <v>27</v>
      </c>
      <c r="B37" s="276" t="s">
        <v>100</v>
      </c>
      <c r="C37" s="475">
        <v>0</v>
      </c>
      <c r="D37" s="475">
        <v>0</v>
      </c>
      <c r="E37" s="475">
        <v>0</v>
      </c>
      <c r="F37" s="475">
        <f t="shared" si="0"/>
        <v>0</v>
      </c>
      <c r="G37" s="475">
        <v>0</v>
      </c>
      <c r="H37" s="475">
        <v>0</v>
      </c>
      <c r="I37" s="475">
        <f t="shared" si="1"/>
        <v>0</v>
      </c>
      <c r="J37" s="475" t="e">
        <f t="shared" si="2"/>
        <v>#DIV/0!</v>
      </c>
      <c r="K37" s="475" t="e">
        <f t="shared" si="3"/>
        <v>#DIV/0!</v>
      </c>
    </row>
    <row r="38" spans="1:11" s="272" customFormat="1" ht="14.25" x14ac:dyDescent="0.2">
      <c r="A38" s="462">
        <v>28</v>
      </c>
      <c r="B38" s="276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72" customFormat="1" ht="14.25" x14ac:dyDescent="0.2">
      <c r="A39" s="462">
        <v>29</v>
      </c>
      <c r="B39" s="276" t="s">
        <v>102</v>
      </c>
      <c r="C39" s="475">
        <v>0</v>
      </c>
      <c r="D39" s="475">
        <v>0</v>
      </c>
      <c r="E39" s="475">
        <v>0</v>
      </c>
      <c r="F39" s="475">
        <f t="shared" si="0"/>
        <v>0</v>
      </c>
      <c r="G39" s="475">
        <v>0</v>
      </c>
      <c r="H39" s="475">
        <v>0</v>
      </c>
      <c r="I39" s="475">
        <f t="shared" si="1"/>
        <v>0</v>
      </c>
      <c r="J39" s="475" t="e">
        <f t="shared" si="2"/>
        <v>#DIV/0!</v>
      </c>
      <c r="K39" s="475" t="e">
        <f t="shared" si="3"/>
        <v>#DIV/0!</v>
      </c>
    </row>
    <row r="40" spans="1:11" s="272" customFormat="1" ht="14.25" x14ac:dyDescent="0.2">
      <c r="A40" s="462">
        <v>30</v>
      </c>
      <c r="B40" s="276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272" customFormat="1" ht="14.25" x14ac:dyDescent="0.2">
      <c r="A41" s="462">
        <v>31</v>
      </c>
      <c r="B41" s="276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72" customFormat="1" ht="14.25" x14ac:dyDescent="0.2">
      <c r="A42" s="462">
        <v>32</v>
      </c>
      <c r="B42" s="276" t="s">
        <v>105</v>
      </c>
      <c r="C42" s="475">
        <v>0</v>
      </c>
      <c r="D42" s="475">
        <v>0</v>
      </c>
      <c r="E42" s="475">
        <v>0</v>
      </c>
      <c r="F42" s="475">
        <f t="shared" si="0"/>
        <v>0</v>
      </c>
      <c r="G42" s="475">
        <v>0</v>
      </c>
      <c r="H42" s="475">
        <v>0</v>
      </c>
      <c r="I42" s="475">
        <f t="shared" si="1"/>
        <v>0</v>
      </c>
      <c r="J42" s="475" t="e">
        <f t="shared" si="2"/>
        <v>#DIV/0!</v>
      </c>
      <c r="K42" s="475" t="e">
        <f t="shared" si="3"/>
        <v>#DIV/0!</v>
      </c>
    </row>
    <row r="43" spans="1:11" s="272" customFormat="1" ht="14.25" x14ac:dyDescent="0.2">
      <c r="A43" s="462">
        <v>33</v>
      </c>
      <c r="B43" s="276" t="s">
        <v>106</v>
      </c>
      <c r="C43" s="475">
        <v>0</v>
      </c>
      <c r="D43" s="475">
        <v>0</v>
      </c>
      <c r="E43" s="475">
        <v>1</v>
      </c>
      <c r="F43" s="475">
        <f t="shared" si="0"/>
        <v>1</v>
      </c>
      <c r="G43" s="475">
        <v>7925.4</v>
      </c>
      <c r="H43" s="475">
        <v>5184.33</v>
      </c>
      <c r="I43" s="475">
        <f t="shared" si="1"/>
        <v>13109.73</v>
      </c>
      <c r="J43" s="475">
        <f t="shared" si="2"/>
        <v>13109.73</v>
      </c>
      <c r="K43" s="475">
        <f t="shared" si="3"/>
        <v>65.414111590582181</v>
      </c>
    </row>
    <row r="44" spans="1:11" s="272" customFormat="1" ht="14.25" x14ac:dyDescent="0.2">
      <c r="A44" s="462">
        <v>34</v>
      </c>
      <c r="B44" s="276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272" customFormat="1" ht="14.25" x14ac:dyDescent="0.2">
      <c r="A45" s="462">
        <v>35</v>
      </c>
      <c r="B45" s="276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272" customFormat="1" ht="14.25" x14ac:dyDescent="0.2">
      <c r="A46" s="462">
        <v>36</v>
      </c>
      <c r="B46" s="276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271" customFormat="1" x14ac:dyDescent="0.2">
      <c r="A47" s="550" t="s">
        <v>63</v>
      </c>
      <c r="B47" s="551"/>
      <c r="C47" s="478">
        <f t="shared" ref="C47:I47" si="4">SUM(C4:C46)</f>
        <v>7</v>
      </c>
      <c r="D47" s="478">
        <f t="shared" si="4"/>
        <v>1</v>
      </c>
      <c r="E47" s="478">
        <f t="shared" si="4"/>
        <v>9</v>
      </c>
      <c r="F47" s="478">
        <f t="shared" si="4"/>
        <v>17</v>
      </c>
      <c r="G47" s="478">
        <f t="shared" si="4"/>
        <v>1327384.79</v>
      </c>
      <c r="H47" s="478">
        <f t="shared" si="4"/>
        <v>1928264.75</v>
      </c>
      <c r="I47" s="478">
        <f t="shared" si="4"/>
        <v>3255649.54</v>
      </c>
      <c r="J47" s="478">
        <f t="shared" si="2"/>
        <v>191508.79647058825</v>
      </c>
      <c r="K47" s="478">
        <f t="shared" si="3"/>
        <v>145.26795579750464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xSplit="2" ySplit="10" topLeftCell="C23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157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4" t="s">
        <v>2</v>
      </c>
    </row>
    <row r="10" spans="1:11" ht="30" customHeight="1" x14ac:dyDescent="0.2">
      <c r="A10" s="280" t="s">
        <v>64</v>
      </c>
      <c r="B10" s="280" t="s">
        <v>117</v>
      </c>
      <c r="C10" s="280" t="s">
        <v>118</v>
      </c>
      <c r="D10" s="280" t="s">
        <v>67</v>
      </c>
      <c r="E10" s="280" t="s">
        <v>119</v>
      </c>
      <c r="F10" s="280" t="s">
        <v>69</v>
      </c>
      <c r="G10" s="280" t="s">
        <v>70</v>
      </c>
      <c r="H10" s="280" t="s">
        <v>71</v>
      </c>
      <c r="I10" s="280" t="s">
        <v>72</v>
      </c>
      <c r="J10" s="280" t="s">
        <v>73</v>
      </c>
      <c r="K10" s="280" t="s">
        <v>74</v>
      </c>
    </row>
    <row r="11" spans="1:11" s="279" customFormat="1" ht="14.25" x14ac:dyDescent="0.2">
      <c r="A11" s="282">
        <v>1</v>
      </c>
      <c r="B11" s="283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279" customFormat="1" ht="14.25" x14ac:dyDescent="0.2">
      <c r="A12" s="282">
        <v>2</v>
      </c>
      <c r="B12" s="283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279" customFormat="1" ht="14.25" x14ac:dyDescent="0.2">
      <c r="A13" s="282">
        <v>3</v>
      </c>
      <c r="B13" s="283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279" customFormat="1" ht="14.25" x14ac:dyDescent="0.2">
      <c r="A14" s="282">
        <v>4</v>
      </c>
      <c r="B14" s="283" t="s">
        <v>78</v>
      </c>
      <c r="C14" s="475">
        <v>0</v>
      </c>
      <c r="D14" s="475">
        <v>0</v>
      </c>
      <c r="E14" s="475">
        <v>0</v>
      </c>
      <c r="F14" s="475">
        <f t="shared" si="0"/>
        <v>0</v>
      </c>
      <c r="G14" s="475">
        <v>0</v>
      </c>
      <c r="H14" s="475">
        <v>0</v>
      </c>
      <c r="I14" s="475">
        <f t="shared" si="1"/>
        <v>0</v>
      </c>
      <c r="J14" s="475" t="e">
        <f t="shared" si="2"/>
        <v>#DIV/0!</v>
      </c>
      <c r="K14" s="475" t="e">
        <f t="shared" si="3"/>
        <v>#DIV/0!</v>
      </c>
    </row>
    <row r="15" spans="1:11" s="279" customFormat="1" ht="14.25" x14ac:dyDescent="0.2">
      <c r="A15" s="282">
        <v>5</v>
      </c>
      <c r="B15" s="283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79" customFormat="1" ht="14.25" x14ac:dyDescent="0.2">
      <c r="A16" s="282">
        <v>6</v>
      </c>
      <c r="B16" s="283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279" customFormat="1" ht="14.25" x14ac:dyDescent="0.2">
      <c r="A17" s="282">
        <v>7</v>
      </c>
      <c r="B17" s="283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79" customFormat="1" ht="14.25" x14ac:dyDescent="0.2">
      <c r="A18" s="282">
        <v>8</v>
      </c>
      <c r="B18" s="283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79" customFormat="1" ht="14.25" x14ac:dyDescent="0.2">
      <c r="A19" s="282">
        <v>9</v>
      </c>
      <c r="B19" s="283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279" customFormat="1" ht="14.25" x14ac:dyDescent="0.2">
      <c r="A20" s="282">
        <v>10</v>
      </c>
      <c r="B20" s="283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79" customFormat="1" ht="14.25" x14ac:dyDescent="0.2">
      <c r="A21" s="282">
        <v>11</v>
      </c>
      <c r="B21" s="283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279" customFormat="1" ht="14.25" x14ac:dyDescent="0.2">
      <c r="A22" s="282">
        <v>12</v>
      </c>
      <c r="B22" s="283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79" customFormat="1" ht="14.25" x14ac:dyDescent="0.2">
      <c r="A23" s="282">
        <v>13</v>
      </c>
      <c r="B23" s="283" t="s">
        <v>87</v>
      </c>
      <c r="C23" s="475">
        <v>0</v>
      </c>
      <c r="D23" s="475">
        <v>0</v>
      </c>
      <c r="E23" s="475">
        <v>0</v>
      </c>
      <c r="F23" s="475">
        <f t="shared" si="0"/>
        <v>0</v>
      </c>
      <c r="G23" s="475">
        <v>0</v>
      </c>
      <c r="H23" s="475">
        <v>0</v>
      </c>
      <c r="I23" s="475">
        <f t="shared" si="1"/>
        <v>0</v>
      </c>
      <c r="J23" s="475" t="e">
        <f t="shared" si="2"/>
        <v>#DIV/0!</v>
      </c>
      <c r="K23" s="475" t="e">
        <f t="shared" si="3"/>
        <v>#DIV/0!</v>
      </c>
    </row>
    <row r="24" spans="1:11" s="279" customFormat="1" ht="14.25" x14ac:dyDescent="0.2">
      <c r="A24" s="282">
        <v>14</v>
      </c>
      <c r="B24" s="283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79" customFormat="1" ht="14.25" x14ac:dyDescent="0.2">
      <c r="A25" s="282">
        <v>15</v>
      </c>
      <c r="B25" s="283" t="s">
        <v>89</v>
      </c>
      <c r="C25" s="475">
        <v>0</v>
      </c>
      <c r="D25" s="475">
        <v>0</v>
      </c>
      <c r="E25" s="475">
        <v>0</v>
      </c>
      <c r="F25" s="475">
        <f t="shared" si="0"/>
        <v>0</v>
      </c>
      <c r="G25" s="475">
        <v>0</v>
      </c>
      <c r="H25" s="475">
        <v>0</v>
      </c>
      <c r="I25" s="475">
        <f t="shared" si="1"/>
        <v>0</v>
      </c>
      <c r="J25" s="475" t="e">
        <f t="shared" si="2"/>
        <v>#DIV/0!</v>
      </c>
      <c r="K25" s="475" t="e">
        <f t="shared" si="3"/>
        <v>#DIV/0!</v>
      </c>
    </row>
    <row r="26" spans="1:11" s="279" customFormat="1" ht="14.25" x14ac:dyDescent="0.2">
      <c r="A26" s="282">
        <v>16</v>
      </c>
      <c r="B26" s="283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279" customFormat="1" ht="14.25" x14ac:dyDescent="0.2">
      <c r="A27" s="282">
        <v>17</v>
      </c>
      <c r="B27" s="283" t="s">
        <v>91</v>
      </c>
      <c r="C27" s="475">
        <v>0</v>
      </c>
      <c r="D27" s="475">
        <v>0</v>
      </c>
      <c r="E27" s="475">
        <v>0</v>
      </c>
      <c r="F27" s="475">
        <f t="shared" si="0"/>
        <v>0</v>
      </c>
      <c r="G27" s="475">
        <v>0</v>
      </c>
      <c r="H27" s="475">
        <v>0</v>
      </c>
      <c r="I27" s="475">
        <f t="shared" si="1"/>
        <v>0</v>
      </c>
      <c r="J27" s="475" t="e">
        <f t="shared" si="2"/>
        <v>#DIV/0!</v>
      </c>
      <c r="K27" s="475" t="e">
        <f t="shared" si="3"/>
        <v>#DIV/0!</v>
      </c>
    </row>
    <row r="28" spans="1:11" s="279" customFormat="1" ht="14.25" x14ac:dyDescent="0.2">
      <c r="A28" s="282">
        <v>18</v>
      </c>
      <c r="B28" s="283" t="s">
        <v>92</v>
      </c>
      <c r="C28" s="475">
        <v>0</v>
      </c>
      <c r="D28" s="475">
        <v>0</v>
      </c>
      <c r="E28" s="475">
        <v>0</v>
      </c>
      <c r="F28" s="475">
        <f t="shared" si="0"/>
        <v>0</v>
      </c>
      <c r="G28" s="475">
        <v>0</v>
      </c>
      <c r="H28" s="475">
        <v>0</v>
      </c>
      <c r="I28" s="475">
        <f t="shared" si="1"/>
        <v>0</v>
      </c>
      <c r="J28" s="475" t="e">
        <f t="shared" si="2"/>
        <v>#DIV/0!</v>
      </c>
      <c r="K28" s="475" t="e">
        <f t="shared" si="3"/>
        <v>#DIV/0!</v>
      </c>
    </row>
    <row r="29" spans="1:11" s="279" customFormat="1" ht="14.25" x14ac:dyDescent="0.2">
      <c r="A29" s="282">
        <v>19</v>
      </c>
      <c r="B29" s="283" t="s">
        <v>93</v>
      </c>
      <c r="C29" s="475">
        <v>0</v>
      </c>
      <c r="D29" s="475">
        <v>0</v>
      </c>
      <c r="E29" s="475">
        <v>0</v>
      </c>
      <c r="F29" s="475">
        <f t="shared" si="0"/>
        <v>0</v>
      </c>
      <c r="G29" s="475">
        <v>0</v>
      </c>
      <c r="H29" s="475">
        <v>0</v>
      </c>
      <c r="I29" s="475">
        <f t="shared" si="1"/>
        <v>0</v>
      </c>
      <c r="J29" s="475" t="e">
        <f t="shared" si="2"/>
        <v>#DIV/0!</v>
      </c>
      <c r="K29" s="475" t="e">
        <f t="shared" si="3"/>
        <v>#DIV/0!</v>
      </c>
    </row>
    <row r="30" spans="1:11" s="279" customFormat="1" ht="14.25" x14ac:dyDescent="0.2">
      <c r="A30" s="282">
        <v>20</v>
      </c>
      <c r="B30" s="283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79" customFormat="1" ht="14.25" x14ac:dyDescent="0.2">
      <c r="A31" s="282">
        <v>21</v>
      </c>
      <c r="B31" s="283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79" customFormat="1" ht="14.25" x14ac:dyDescent="0.2">
      <c r="A32" s="282">
        <v>22</v>
      </c>
      <c r="B32" s="283" t="s">
        <v>96</v>
      </c>
      <c r="C32" s="475">
        <v>0</v>
      </c>
      <c r="D32" s="475">
        <v>0</v>
      </c>
      <c r="E32" s="475">
        <v>0</v>
      </c>
      <c r="F32" s="475">
        <f t="shared" si="0"/>
        <v>0</v>
      </c>
      <c r="G32" s="475">
        <v>0</v>
      </c>
      <c r="H32" s="475">
        <v>0</v>
      </c>
      <c r="I32" s="475">
        <f t="shared" si="1"/>
        <v>0</v>
      </c>
      <c r="J32" s="475" t="e">
        <f t="shared" si="2"/>
        <v>#DIV/0!</v>
      </c>
      <c r="K32" s="475" t="e">
        <f t="shared" si="3"/>
        <v>#DIV/0!</v>
      </c>
    </row>
    <row r="33" spans="1:11" s="279" customFormat="1" ht="14.25" x14ac:dyDescent="0.2">
      <c r="A33" s="282">
        <v>23</v>
      </c>
      <c r="B33" s="283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279" customFormat="1" ht="14.25" x14ac:dyDescent="0.2">
      <c r="A34" s="462">
        <v>24</v>
      </c>
      <c r="B34" s="283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0</v>
      </c>
      <c r="H34" s="475">
        <v>0</v>
      </c>
      <c r="I34" s="475">
        <f>(G34+H34)</f>
        <v>0</v>
      </c>
      <c r="J34" s="475" t="e">
        <f>(I34/F34)</f>
        <v>#DIV/0!</v>
      </c>
      <c r="K34" s="475" t="e">
        <f>(H34/G34)*100</f>
        <v>#DIV/0!</v>
      </c>
    </row>
    <row r="35" spans="1:11" s="279" customFormat="1" ht="14.25" x14ac:dyDescent="0.2">
      <c r="A35" s="462">
        <v>25</v>
      </c>
      <c r="B35" s="283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79" customFormat="1" ht="14.25" x14ac:dyDescent="0.2">
      <c r="A36" s="462">
        <v>26</v>
      </c>
      <c r="B36" s="283" t="s">
        <v>99</v>
      </c>
      <c r="C36" s="475">
        <v>0</v>
      </c>
      <c r="D36" s="475">
        <v>0</v>
      </c>
      <c r="E36" s="475">
        <v>0</v>
      </c>
      <c r="F36" s="475">
        <f t="shared" si="0"/>
        <v>0</v>
      </c>
      <c r="G36" s="475">
        <v>0</v>
      </c>
      <c r="H36" s="475">
        <v>0</v>
      </c>
      <c r="I36" s="475">
        <f t="shared" si="1"/>
        <v>0</v>
      </c>
      <c r="J36" s="475" t="e">
        <f t="shared" si="2"/>
        <v>#DIV/0!</v>
      </c>
      <c r="K36" s="475" t="e">
        <f t="shared" si="3"/>
        <v>#DIV/0!</v>
      </c>
    </row>
    <row r="37" spans="1:11" s="279" customFormat="1" ht="14.25" x14ac:dyDescent="0.2">
      <c r="A37" s="462">
        <v>27</v>
      </c>
      <c r="B37" s="283" t="s">
        <v>100</v>
      </c>
      <c r="C37" s="475">
        <v>0</v>
      </c>
      <c r="D37" s="475">
        <v>0</v>
      </c>
      <c r="E37" s="475">
        <v>0</v>
      </c>
      <c r="F37" s="475">
        <f t="shared" si="0"/>
        <v>0</v>
      </c>
      <c r="G37" s="475">
        <v>0</v>
      </c>
      <c r="H37" s="475">
        <v>0</v>
      </c>
      <c r="I37" s="475">
        <f t="shared" si="1"/>
        <v>0</v>
      </c>
      <c r="J37" s="475" t="e">
        <f t="shared" si="2"/>
        <v>#DIV/0!</v>
      </c>
      <c r="K37" s="475" t="e">
        <f t="shared" si="3"/>
        <v>#DIV/0!</v>
      </c>
    </row>
    <row r="38" spans="1:11" s="279" customFormat="1" ht="14.25" x14ac:dyDescent="0.2">
      <c r="A38" s="462">
        <v>28</v>
      </c>
      <c r="B38" s="283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79" customFormat="1" ht="14.25" x14ac:dyDescent="0.2">
      <c r="A39" s="462">
        <v>29</v>
      </c>
      <c r="B39" s="283" t="s">
        <v>102</v>
      </c>
      <c r="C39" s="475">
        <v>0</v>
      </c>
      <c r="D39" s="475">
        <v>0</v>
      </c>
      <c r="E39" s="475">
        <v>0</v>
      </c>
      <c r="F39" s="475">
        <f t="shared" si="0"/>
        <v>0</v>
      </c>
      <c r="G39" s="475">
        <v>0</v>
      </c>
      <c r="H39" s="475">
        <v>0</v>
      </c>
      <c r="I39" s="475">
        <f t="shared" si="1"/>
        <v>0</v>
      </c>
      <c r="J39" s="475" t="e">
        <f t="shared" si="2"/>
        <v>#DIV/0!</v>
      </c>
      <c r="K39" s="475" t="e">
        <f t="shared" si="3"/>
        <v>#DIV/0!</v>
      </c>
    </row>
    <row r="40" spans="1:11" s="279" customFormat="1" ht="14.25" x14ac:dyDescent="0.2">
      <c r="A40" s="462">
        <v>30</v>
      </c>
      <c r="B40" s="283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279" customFormat="1" ht="14.25" x14ac:dyDescent="0.2">
      <c r="A41" s="462">
        <v>31</v>
      </c>
      <c r="B41" s="283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79" customFormat="1" ht="14.25" x14ac:dyDescent="0.2">
      <c r="A42" s="462">
        <v>32</v>
      </c>
      <c r="B42" s="283" t="s">
        <v>105</v>
      </c>
      <c r="C42" s="475">
        <v>0</v>
      </c>
      <c r="D42" s="475">
        <v>0</v>
      </c>
      <c r="E42" s="475">
        <v>0</v>
      </c>
      <c r="F42" s="475">
        <f t="shared" si="0"/>
        <v>0</v>
      </c>
      <c r="G42" s="475">
        <v>0</v>
      </c>
      <c r="H42" s="475">
        <v>0</v>
      </c>
      <c r="I42" s="475">
        <f t="shared" si="1"/>
        <v>0</v>
      </c>
      <c r="J42" s="475" t="e">
        <f t="shared" si="2"/>
        <v>#DIV/0!</v>
      </c>
      <c r="K42" s="475" t="e">
        <f t="shared" si="3"/>
        <v>#DIV/0!</v>
      </c>
    </row>
    <row r="43" spans="1:11" s="279" customFormat="1" ht="14.25" x14ac:dyDescent="0.2">
      <c r="A43" s="462">
        <v>33</v>
      </c>
      <c r="B43" s="283" t="s">
        <v>106</v>
      </c>
      <c r="C43" s="475">
        <v>0</v>
      </c>
      <c r="D43" s="475">
        <v>0</v>
      </c>
      <c r="E43" s="475">
        <v>0</v>
      </c>
      <c r="F43" s="475">
        <f t="shared" si="0"/>
        <v>0</v>
      </c>
      <c r="G43" s="475">
        <v>0</v>
      </c>
      <c r="H43" s="475">
        <v>0</v>
      </c>
      <c r="I43" s="475">
        <f t="shared" si="1"/>
        <v>0</v>
      </c>
      <c r="J43" s="475" t="e">
        <f t="shared" si="2"/>
        <v>#DIV/0!</v>
      </c>
      <c r="K43" s="475" t="e">
        <f t="shared" si="3"/>
        <v>#DIV/0!</v>
      </c>
    </row>
    <row r="44" spans="1:11" s="279" customFormat="1" ht="14.25" x14ac:dyDescent="0.2">
      <c r="A44" s="462">
        <v>34</v>
      </c>
      <c r="B44" s="283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279" customFormat="1" ht="14.25" x14ac:dyDescent="0.2">
      <c r="A45" s="462">
        <v>35</v>
      </c>
      <c r="B45" s="283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279" customFormat="1" ht="14.25" x14ac:dyDescent="0.2">
      <c r="A46" s="462">
        <v>36</v>
      </c>
      <c r="B46" s="283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278" customFormat="1" x14ac:dyDescent="0.2">
      <c r="A47" s="550" t="s">
        <v>63</v>
      </c>
      <c r="B47" s="551"/>
      <c r="C47" s="478">
        <f t="shared" ref="C47:I47" si="4">SUM(C4:C46)</f>
        <v>0</v>
      </c>
      <c r="D47" s="478">
        <f t="shared" si="4"/>
        <v>0</v>
      </c>
      <c r="E47" s="478">
        <f t="shared" si="4"/>
        <v>0</v>
      </c>
      <c r="F47" s="478">
        <f t="shared" si="4"/>
        <v>0</v>
      </c>
      <c r="G47" s="478">
        <f t="shared" si="4"/>
        <v>0</v>
      </c>
      <c r="H47" s="478">
        <f t="shared" si="4"/>
        <v>0</v>
      </c>
      <c r="I47" s="478">
        <f t="shared" si="4"/>
        <v>0</v>
      </c>
      <c r="J47" s="478" t="e">
        <f t="shared" si="2"/>
        <v>#DIV/0!</v>
      </c>
      <c r="K47" s="478" t="e">
        <f t="shared" si="3"/>
        <v>#DIV/0!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A32" sqref="A32:A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158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88"/>
      <c r="B9" s="288"/>
      <c r="C9" s="288"/>
      <c r="D9" s="288"/>
      <c r="E9" s="288"/>
      <c r="F9" s="288"/>
      <c r="G9" s="288"/>
      <c r="H9" s="288"/>
      <c r="I9" s="288"/>
      <c r="J9" s="288"/>
      <c r="K9" s="291" t="s">
        <v>2</v>
      </c>
    </row>
    <row r="10" spans="1:11" ht="30" customHeight="1" x14ac:dyDescent="0.2">
      <c r="A10" s="287" t="s">
        <v>64</v>
      </c>
      <c r="B10" s="287" t="s">
        <v>117</v>
      </c>
      <c r="C10" s="287" t="s">
        <v>118</v>
      </c>
      <c r="D10" s="287" t="s">
        <v>67</v>
      </c>
      <c r="E10" s="287" t="s">
        <v>119</v>
      </c>
      <c r="F10" s="287" t="s">
        <v>69</v>
      </c>
      <c r="G10" s="287" t="s">
        <v>70</v>
      </c>
      <c r="H10" s="287" t="s">
        <v>71</v>
      </c>
      <c r="I10" s="287" t="s">
        <v>72</v>
      </c>
      <c r="J10" s="287" t="s">
        <v>73</v>
      </c>
      <c r="K10" s="287" t="s">
        <v>74</v>
      </c>
    </row>
    <row r="11" spans="1:11" s="286" customFormat="1" ht="14.25" x14ac:dyDescent="0.2">
      <c r="A11" s="289">
        <v>1</v>
      </c>
      <c r="B11" s="290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286" customFormat="1" ht="14.25" x14ac:dyDescent="0.2">
      <c r="A12" s="289">
        <v>2</v>
      </c>
      <c r="B12" s="290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286" customFormat="1" ht="14.25" x14ac:dyDescent="0.2">
      <c r="A13" s="289">
        <v>3</v>
      </c>
      <c r="B13" s="290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286" customFormat="1" ht="14.25" x14ac:dyDescent="0.2">
      <c r="A14" s="289">
        <v>4</v>
      </c>
      <c r="B14" s="290" t="s">
        <v>78</v>
      </c>
      <c r="C14" s="475">
        <v>0</v>
      </c>
      <c r="D14" s="475">
        <v>0</v>
      </c>
      <c r="E14" s="475">
        <v>0</v>
      </c>
      <c r="F14" s="475">
        <f t="shared" si="0"/>
        <v>0</v>
      </c>
      <c r="G14" s="475">
        <v>0</v>
      </c>
      <c r="H14" s="475">
        <v>0</v>
      </c>
      <c r="I14" s="475">
        <f t="shared" si="1"/>
        <v>0</v>
      </c>
      <c r="J14" s="475" t="e">
        <f t="shared" si="2"/>
        <v>#DIV/0!</v>
      </c>
      <c r="K14" s="475" t="e">
        <f t="shared" si="3"/>
        <v>#DIV/0!</v>
      </c>
    </row>
    <row r="15" spans="1:11" s="286" customFormat="1" ht="14.25" x14ac:dyDescent="0.2">
      <c r="A15" s="289">
        <v>5</v>
      </c>
      <c r="B15" s="290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286" customFormat="1" ht="14.25" x14ac:dyDescent="0.2">
      <c r="A16" s="289">
        <v>6</v>
      </c>
      <c r="B16" s="290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286" customFormat="1" ht="14.25" x14ac:dyDescent="0.2">
      <c r="A17" s="289">
        <v>7</v>
      </c>
      <c r="B17" s="290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286" customFormat="1" ht="14.25" x14ac:dyDescent="0.2">
      <c r="A18" s="289">
        <v>8</v>
      </c>
      <c r="B18" s="290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286" customFormat="1" ht="14.25" x14ac:dyDescent="0.2">
      <c r="A19" s="289">
        <v>9</v>
      </c>
      <c r="B19" s="290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286" customFormat="1" ht="14.25" x14ac:dyDescent="0.2">
      <c r="A20" s="289">
        <v>10</v>
      </c>
      <c r="B20" s="290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286" customFormat="1" ht="14.25" x14ac:dyDescent="0.2">
      <c r="A21" s="289">
        <v>11</v>
      </c>
      <c r="B21" s="290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286" customFormat="1" ht="14.25" x14ac:dyDescent="0.2">
      <c r="A22" s="289">
        <v>12</v>
      </c>
      <c r="B22" s="290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286" customFormat="1" ht="14.25" x14ac:dyDescent="0.2">
      <c r="A23" s="289">
        <v>13</v>
      </c>
      <c r="B23" s="290" t="s">
        <v>87</v>
      </c>
      <c r="C23" s="475">
        <v>0</v>
      </c>
      <c r="D23" s="475">
        <v>0</v>
      </c>
      <c r="E23" s="475">
        <v>0</v>
      </c>
      <c r="F23" s="475">
        <f t="shared" si="0"/>
        <v>0</v>
      </c>
      <c r="G23" s="475">
        <v>0</v>
      </c>
      <c r="H23" s="475">
        <v>0</v>
      </c>
      <c r="I23" s="475">
        <f t="shared" si="1"/>
        <v>0</v>
      </c>
      <c r="J23" s="475" t="e">
        <f t="shared" si="2"/>
        <v>#DIV/0!</v>
      </c>
      <c r="K23" s="475" t="e">
        <f t="shared" si="3"/>
        <v>#DIV/0!</v>
      </c>
    </row>
    <row r="24" spans="1:11" s="286" customFormat="1" ht="14.25" x14ac:dyDescent="0.2">
      <c r="A24" s="289">
        <v>14</v>
      </c>
      <c r="B24" s="290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286" customFormat="1" ht="14.25" x14ac:dyDescent="0.2">
      <c r="A25" s="289">
        <v>15</v>
      </c>
      <c r="B25" s="290" t="s">
        <v>89</v>
      </c>
      <c r="C25" s="475">
        <v>0</v>
      </c>
      <c r="D25" s="475">
        <v>0</v>
      </c>
      <c r="E25" s="475">
        <v>0</v>
      </c>
      <c r="F25" s="475">
        <f t="shared" si="0"/>
        <v>0</v>
      </c>
      <c r="G25" s="475">
        <v>0</v>
      </c>
      <c r="H25" s="475">
        <v>0</v>
      </c>
      <c r="I25" s="475">
        <f t="shared" si="1"/>
        <v>0</v>
      </c>
      <c r="J25" s="475" t="e">
        <f t="shared" si="2"/>
        <v>#DIV/0!</v>
      </c>
      <c r="K25" s="475" t="e">
        <f t="shared" si="3"/>
        <v>#DIV/0!</v>
      </c>
    </row>
    <row r="26" spans="1:11" s="286" customFormat="1" ht="14.25" x14ac:dyDescent="0.2">
      <c r="A26" s="289">
        <v>16</v>
      </c>
      <c r="B26" s="290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286" customFormat="1" ht="14.25" x14ac:dyDescent="0.2">
      <c r="A27" s="289">
        <v>17</v>
      </c>
      <c r="B27" s="290" t="s">
        <v>91</v>
      </c>
      <c r="C27" s="475">
        <v>0</v>
      </c>
      <c r="D27" s="475">
        <v>0</v>
      </c>
      <c r="E27" s="475">
        <v>0</v>
      </c>
      <c r="F27" s="475">
        <f t="shared" si="0"/>
        <v>0</v>
      </c>
      <c r="G27" s="475">
        <v>0</v>
      </c>
      <c r="H27" s="475">
        <v>0</v>
      </c>
      <c r="I27" s="475">
        <f t="shared" si="1"/>
        <v>0</v>
      </c>
      <c r="J27" s="475" t="e">
        <f t="shared" si="2"/>
        <v>#DIV/0!</v>
      </c>
      <c r="K27" s="475" t="e">
        <f t="shared" si="3"/>
        <v>#DIV/0!</v>
      </c>
    </row>
    <row r="28" spans="1:11" s="286" customFormat="1" ht="14.25" x14ac:dyDescent="0.2">
      <c r="A28" s="289">
        <v>18</v>
      </c>
      <c r="B28" s="290" t="s">
        <v>92</v>
      </c>
      <c r="C28" s="475">
        <v>0</v>
      </c>
      <c r="D28" s="475">
        <v>0</v>
      </c>
      <c r="E28" s="475">
        <v>0</v>
      </c>
      <c r="F28" s="475">
        <f t="shared" si="0"/>
        <v>0</v>
      </c>
      <c r="G28" s="475">
        <v>0</v>
      </c>
      <c r="H28" s="475">
        <v>0</v>
      </c>
      <c r="I28" s="475">
        <f t="shared" si="1"/>
        <v>0</v>
      </c>
      <c r="J28" s="475" t="e">
        <f t="shared" si="2"/>
        <v>#DIV/0!</v>
      </c>
      <c r="K28" s="475" t="e">
        <f t="shared" si="3"/>
        <v>#DIV/0!</v>
      </c>
    </row>
    <row r="29" spans="1:11" s="286" customFormat="1" ht="14.25" x14ac:dyDescent="0.2">
      <c r="A29" s="289">
        <v>19</v>
      </c>
      <c r="B29" s="290" t="s">
        <v>93</v>
      </c>
      <c r="C29" s="475">
        <v>0</v>
      </c>
      <c r="D29" s="475">
        <v>0</v>
      </c>
      <c r="E29" s="475">
        <v>0</v>
      </c>
      <c r="F29" s="475">
        <f t="shared" si="0"/>
        <v>0</v>
      </c>
      <c r="G29" s="475">
        <v>0</v>
      </c>
      <c r="H29" s="475">
        <v>0</v>
      </c>
      <c r="I29" s="475">
        <f t="shared" si="1"/>
        <v>0</v>
      </c>
      <c r="J29" s="475" t="e">
        <f t="shared" si="2"/>
        <v>#DIV/0!</v>
      </c>
      <c r="K29" s="475" t="e">
        <f t="shared" si="3"/>
        <v>#DIV/0!</v>
      </c>
    </row>
    <row r="30" spans="1:11" s="286" customFormat="1" ht="14.25" x14ac:dyDescent="0.2">
      <c r="A30" s="289">
        <v>20</v>
      </c>
      <c r="B30" s="290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286" customFormat="1" ht="14.25" x14ac:dyDescent="0.2">
      <c r="A31" s="289">
        <v>21</v>
      </c>
      <c r="B31" s="290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286" customFormat="1" ht="14.25" x14ac:dyDescent="0.2">
      <c r="A32" s="289">
        <v>22</v>
      </c>
      <c r="B32" s="290" t="s">
        <v>96</v>
      </c>
      <c r="C32" s="475">
        <v>0</v>
      </c>
      <c r="D32" s="475">
        <v>0</v>
      </c>
      <c r="E32" s="475">
        <v>0</v>
      </c>
      <c r="F32" s="475">
        <f t="shared" si="0"/>
        <v>0</v>
      </c>
      <c r="G32" s="475">
        <v>0</v>
      </c>
      <c r="H32" s="475">
        <v>0</v>
      </c>
      <c r="I32" s="475">
        <f t="shared" si="1"/>
        <v>0</v>
      </c>
      <c r="J32" s="475" t="e">
        <f t="shared" si="2"/>
        <v>#DIV/0!</v>
      </c>
      <c r="K32" s="475" t="e">
        <f t="shared" si="3"/>
        <v>#DIV/0!</v>
      </c>
    </row>
    <row r="33" spans="1:11" s="286" customFormat="1" ht="14.25" x14ac:dyDescent="0.2">
      <c r="A33" s="289">
        <v>23</v>
      </c>
      <c r="B33" s="290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286" customFormat="1" ht="14.25" x14ac:dyDescent="0.2">
      <c r="A34" s="462">
        <v>24</v>
      </c>
      <c r="B34" s="290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0</v>
      </c>
      <c r="H34" s="475">
        <v>0</v>
      </c>
      <c r="I34" s="475">
        <f>(G34+H34)</f>
        <v>0</v>
      </c>
      <c r="J34" s="475" t="e">
        <f>(I34/F34)</f>
        <v>#DIV/0!</v>
      </c>
      <c r="K34" s="475" t="e">
        <f>(H34/G34)*100</f>
        <v>#DIV/0!</v>
      </c>
    </row>
    <row r="35" spans="1:11" s="286" customFormat="1" ht="14.25" x14ac:dyDescent="0.2">
      <c r="A35" s="462">
        <v>25</v>
      </c>
      <c r="B35" s="290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286" customFormat="1" ht="14.25" x14ac:dyDescent="0.2">
      <c r="A36" s="462">
        <v>26</v>
      </c>
      <c r="B36" s="290" t="s">
        <v>99</v>
      </c>
      <c r="C36" s="475">
        <v>0</v>
      </c>
      <c r="D36" s="475">
        <v>0</v>
      </c>
      <c r="E36" s="475">
        <v>0</v>
      </c>
      <c r="F36" s="475">
        <f t="shared" si="0"/>
        <v>0</v>
      </c>
      <c r="G36" s="475">
        <v>0</v>
      </c>
      <c r="H36" s="475">
        <v>0</v>
      </c>
      <c r="I36" s="475">
        <f t="shared" si="1"/>
        <v>0</v>
      </c>
      <c r="J36" s="475" t="e">
        <f t="shared" si="2"/>
        <v>#DIV/0!</v>
      </c>
      <c r="K36" s="475" t="e">
        <f t="shared" si="3"/>
        <v>#DIV/0!</v>
      </c>
    </row>
    <row r="37" spans="1:11" s="286" customFormat="1" ht="14.25" x14ac:dyDescent="0.2">
      <c r="A37" s="462">
        <v>27</v>
      </c>
      <c r="B37" s="290" t="s">
        <v>100</v>
      </c>
      <c r="C37" s="475">
        <v>0</v>
      </c>
      <c r="D37" s="475">
        <v>0</v>
      </c>
      <c r="E37" s="475">
        <v>0</v>
      </c>
      <c r="F37" s="475">
        <f t="shared" si="0"/>
        <v>0</v>
      </c>
      <c r="G37" s="475">
        <v>0</v>
      </c>
      <c r="H37" s="475">
        <v>0</v>
      </c>
      <c r="I37" s="475">
        <f t="shared" si="1"/>
        <v>0</v>
      </c>
      <c r="J37" s="475" t="e">
        <f t="shared" si="2"/>
        <v>#DIV/0!</v>
      </c>
      <c r="K37" s="475" t="e">
        <f t="shared" si="3"/>
        <v>#DIV/0!</v>
      </c>
    </row>
    <row r="38" spans="1:11" s="286" customFormat="1" ht="14.25" x14ac:dyDescent="0.2">
      <c r="A38" s="462">
        <v>28</v>
      </c>
      <c r="B38" s="290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286" customFormat="1" ht="14.25" x14ac:dyDescent="0.2">
      <c r="A39" s="462">
        <v>29</v>
      </c>
      <c r="B39" s="290" t="s">
        <v>102</v>
      </c>
      <c r="C39" s="475">
        <v>0</v>
      </c>
      <c r="D39" s="475">
        <v>0</v>
      </c>
      <c r="E39" s="475">
        <v>0</v>
      </c>
      <c r="F39" s="475">
        <f t="shared" si="0"/>
        <v>0</v>
      </c>
      <c r="G39" s="475">
        <v>0</v>
      </c>
      <c r="H39" s="475">
        <v>0</v>
      </c>
      <c r="I39" s="475">
        <f t="shared" si="1"/>
        <v>0</v>
      </c>
      <c r="J39" s="475" t="e">
        <f t="shared" si="2"/>
        <v>#DIV/0!</v>
      </c>
      <c r="K39" s="475" t="e">
        <f t="shared" si="3"/>
        <v>#DIV/0!</v>
      </c>
    </row>
    <row r="40" spans="1:11" s="286" customFormat="1" ht="14.25" x14ac:dyDescent="0.2">
      <c r="A40" s="462">
        <v>30</v>
      </c>
      <c r="B40" s="290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286" customFormat="1" ht="14.25" x14ac:dyDescent="0.2">
      <c r="A41" s="462">
        <v>31</v>
      </c>
      <c r="B41" s="290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286" customFormat="1" ht="14.25" x14ac:dyDescent="0.2">
      <c r="A42" s="462">
        <v>32</v>
      </c>
      <c r="B42" s="290" t="s">
        <v>105</v>
      </c>
      <c r="C42" s="475">
        <v>0</v>
      </c>
      <c r="D42" s="475">
        <v>0</v>
      </c>
      <c r="E42" s="475">
        <v>0</v>
      </c>
      <c r="F42" s="475">
        <f t="shared" si="0"/>
        <v>0</v>
      </c>
      <c r="G42" s="475">
        <v>0</v>
      </c>
      <c r="H42" s="475">
        <v>0</v>
      </c>
      <c r="I42" s="475">
        <f t="shared" si="1"/>
        <v>0</v>
      </c>
      <c r="J42" s="475" t="e">
        <f t="shared" si="2"/>
        <v>#DIV/0!</v>
      </c>
      <c r="K42" s="475" t="e">
        <f t="shared" si="3"/>
        <v>#DIV/0!</v>
      </c>
    </row>
    <row r="43" spans="1:11" s="286" customFormat="1" ht="14.25" x14ac:dyDescent="0.2">
      <c r="A43" s="462">
        <v>33</v>
      </c>
      <c r="B43" s="290" t="s">
        <v>106</v>
      </c>
      <c r="C43" s="475">
        <v>0</v>
      </c>
      <c r="D43" s="475">
        <v>0</v>
      </c>
      <c r="E43" s="475">
        <v>0</v>
      </c>
      <c r="F43" s="475">
        <f t="shared" si="0"/>
        <v>0</v>
      </c>
      <c r="G43" s="475">
        <v>0</v>
      </c>
      <c r="H43" s="475">
        <v>0</v>
      </c>
      <c r="I43" s="475">
        <f t="shared" si="1"/>
        <v>0</v>
      </c>
      <c r="J43" s="475" t="e">
        <f t="shared" si="2"/>
        <v>#DIV/0!</v>
      </c>
      <c r="K43" s="475" t="e">
        <f t="shared" si="3"/>
        <v>#DIV/0!</v>
      </c>
    </row>
    <row r="44" spans="1:11" s="286" customFormat="1" ht="14.25" x14ac:dyDescent="0.2">
      <c r="A44" s="462">
        <v>34</v>
      </c>
      <c r="B44" s="290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286" customFormat="1" ht="14.25" x14ac:dyDescent="0.2">
      <c r="A45" s="462">
        <v>35</v>
      </c>
      <c r="B45" s="290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286" customFormat="1" ht="14.25" x14ac:dyDescent="0.2">
      <c r="A46" s="462">
        <v>36</v>
      </c>
      <c r="B46" s="290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285" customFormat="1" x14ac:dyDescent="0.2">
      <c r="A47" s="550" t="s">
        <v>63</v>
      </c>
      <c r="B47" s="551"/>
      <c r="C47" s="478">
        <f t="shared" ref="C47:I47" si="4">SUM(C4:C46)</f>
        <v>0</v>
      </c>
      <c r="D47" s="478">
        <f t="shared" si="4"/>
        <v>0</v>
      </c>
      <c r="E47" s="478">
        <f t="shared" si="4"/>
        <v>0</v>
      </c>
      <c r="F47" s="478">
        <f t="shared" si="4"/>
        <v>0</v>
      </c>
      <c r="G47" s="478">
        <f t="shared" si="4"/>
        <v>0</v>
      </c>
      <c r="H47" s="478">
        <f t="shared" si="4"/>
        <v>0</v>
      </c>
      <c r="I47" s="478">
        <f t="shared" si="4"/>
        <v>0</v>
      </c>
      <c r="J47" s="478" t="e">
        <f t="shared" si="2"/>
        <v>#DIV/0!</v>
      </c>
      <c r="K47" s="478" t="e">
        <f t="shared" si="3"/>
        <v>#DIV/0!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O12" sqref="O12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159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95"/>
      <c r="B9" s="295"/>
      <c r="C9" s="295"/>
      <c r="D9" s="295"/>
      <c r="E9" s="295"/>
      <c r="F9" s="295"/>
      <c r="G9" s="295"/>
      <c r="H9" s="295"/>
      <c r="I9" s="295"/>
      <c r="J9" s="295"/>
      <c r="K9" s="298" t="s">
        <v>2</v>
      </c>
    </row>
    <row r="10" spans="1:11" ht="30" customHeight="1" x14ac:dyDescent="0.2">
      <c r="A10" s="294" t="s">
        <v>64</v>
      </c>
      <c r="B10" s="294" t="s">
        <v>117</v>
      </c>
      <c r="C10" s="294" t="s">
        <v>118</v>
      </c>
      <c r="D10" s="294" t="s">
        <v>67</v>
      </c>
      <c r="E10" s="294" t="s">
        <v>119</v>
      </c>
      <c r="F10" s="294" t="s">
        <v>69</v>
      </c>
      <c r="G10" s="294" t="s">
        <v>70</v>
      </c>
      <c r="H10" s="294" t="s">
        <v>71</v>
      </c>
      <c r="I10" s="294" t="s">
        <v>72</v>
      </c>
      <c r="J10" s="294" t="s">
        <v>73</v>
      </c>
      <c r="K10" s="294" t="s">
        <v>74</v>
      </c>
    </row>
    <row r="11" spans="1:11" s="293" customFormat="1" ht="14.25" x14ac:dyDescent="0.2">
      <c r="A11" s="296">
        <v>1</v>
      </c>
      <c r="B11" s="297" t="s">
        <v>75</v>
      </c>
      <c r="C11" s="475">
        <v>0</v>
      </c>
      <c r="D11" s="475">
        <v>1</v>
      </c>
      <c r="E11" s="475">
        <v>1</v>
      </c>
      <c r="F11" s="475">
        <f t="shared" ref="F11:F46" si="0">(C11+D11+E11)</f>
        <v>2</v>
      </c>
      <c r="G11" s="475">
        <v>978.98</v>
      </c>
      <c r="H11" s="475">
        <v>0</v>
      </c>
      <c r="I11" s="475">
        <f t="shared" ref="I11:I46" si="1">(G11+H11)</f>
        <v>978.98</v>
      </c>
      <c r="J11" s="475">
        <f t="shared" ref="J11:J47" si="2">(I11/F11)</f>
        <v>489.49</v>
      </c>
      <c r="K11" s="475">
        <f t="shared" ref="K11:K47" si="3">(H11/G11)*100</f>
        <v>0</v>
      </c>
    </row>
    <row r="12" spans="1:11" s="293" customFormat="1" ht="14.25" x14ac:dyDescent="0.2">
      <c r="A12" s="296">
        <v>2</v>
      </c>
      <c r="B12" s="297" t="s">
        <v>76</v>
      </c>
      <c r="C12" s="475">
        <v>0</v>
      </c>
      <c r="D12" s="475">
        <v>0</v>
      </c>
      <c r="E12" s="475">
        <v>1</v>
      </c>
      <c r="F12" s="475">
        <f t="shared" si="0"/>
        <v>1</v>
      </c>
      <c r="G12" s="475">
        <v>1577.49</v>
      </c>
      <c r="H12" s="475">
        <v>0</v>
      </c>
      <c r="I12" s="475">
        <f t="shared" si="1"/>
        <v>1577.49</v>
      </c>
      <c r="J12" s="475">
        <f t="shared" si="2"/>
        <v>1577.49</v>
      </c>
      <c r="K12" s="475">
        <f t="shared" si="3"/>
        <v>0</v>
      </c>
    </row>
    <row r="13" spans="1:11" s="293" customFormat="1" ht="14.25" x14ac:dyDescent="0.2">
      <c r="A13" s="296">
        <v>3</v>
      </c>
      <c r="B13" s="297" t="s">
        <v>77</v>
      </c>
      <c r="C13" s="475">
        <v>0</v>
      </c>
      <c r="D13" s="475">
        <v>0</v>
      </c>
      <c r="E13" s="475">
        <v>1</v>
      </c>
      <c r="F13" s="475">
        <f t="shared" si="0"/>
        <v>1</v>
      </c>
      <c r="G13" s="475">
        <v>903.4</v>
      </c>
      <c r="H13" s="475">
        <v>0</v>
      </c>
      <c r="I13" s="475">
        <f t="shared" si="1"/>
        <v>903.4</v>
      </c>
      <c r="J13" s="475">
        <f t="shared" si="2"/>
        <v>903.4</v>
      </c>
      <c r="K13" s="475">
        <f t="shared" si="3"/>
        <v>0</v>
      </c>
    </row>
    <row r="14" spans="1:11" s="293" customFormat="1" ht="14.25" x14ac:dyDescent="0.2">
      <c r="A14" s="296">
        <v>4</v>
      </c>
      <c r="B14" s="297" t="s">
        <v>78</v>
      </c>
      <c r="C14" s="475">
        <v>0</v>
      </c>
      <c r="D14" s="475">
        <v>0</v>
      </c>
      <c r="E14" s="475">
        <v>1</v>
      </c>
      <c r="F14" s="475">
        <f t="shared" si="0"/>
        <v>1</v>
      </c>
      <c r="G14" s="475">
        <v>1434.46</v>
      </c>
      <c r="H14" s="475">
        <v>0</v>
      </c>
      <c r="I14" s="475">
        <f t="shared" si="1"/>
        <v>1434.46</v>
      </c>
      <c r="J14" s="475">
        <f t="shared" si="2"/>
        <v>1434.46</v>
      </c>
      <c r="K14" s="475">
        <f t="shared" si="3"/>
        <v>0</v>
      </c>
    </row>
    <row r="15" spans="1:11" s="293" customFormat="1" ht="14.25" x14ac:dyDescent="0.2">
      <c r="A15" s="296">
        <v>5</v>
      </c>
      <c r="B15" s="297" t="s">
        <v>79</v>
      </c>
      <c r="C15" s="475">
        <v>0</v>
      </c>
      <c r="D15" s="475">
        <v>0</v>
      </c>
      <c r="E15" s="475">
        <v>1</v>
      </c>
      <c r="F15" s="475">
        <f t="shared" si="0"/>
        <v>1</v>
      </c>
      <c r="G15" s="475">
        <v>772.05</v>
      </c>
      <c r="H15" s="475">
        <v>0</v>
      </c>
      <c r="I15" s="475">
        <f t="shared" si="1"/>
        <v>772.05</v>
      </c>
      <c r="J15" s="475">
        <f t="shared" si="2"/>
        <v>772.05</v>
      </c>
      <c r="K15" s="475">
        <f t="shared" si="3"/>
        <v>0</v>
      </c>
    </row>
    <row r="16" spans="1:11" s="293" customFormat="1" ht="14.25" x14ac:dyDescent="0.2">
      <c r="A16" s="296">
        <v>6</v>
      </c>
      <c r="B16" s="297" t="s">
        <v>80</v>
      </c>
      <c r="C16" s="475">
        <v>0</v>
      </c>
      <c r="D16" s="475">
        <v>1</v>
      </c>
      <c r="E16" s="475">
        <v>0</v>
      </c>
      <c r="F16" s="475">
        <f t="shared" si="0"/>
        <v>1</v>
      </c>
      <c r="G16" s="475">
        <v>444.7</v>
      </c>
      <c r="H16" s="475">
        <v>0</v>
      </c>
      <c r="I16" s="475">
        <f t="shared" si="1"/>
        <v>444.7</v>
      </c>
      <c r="J16" s="475">
        <f t="shared" si="2"/>
        <v>444.7</v>
      </c>
      <c r="K16" s="475">
        <f t="shared" si="3"/>
        <v>0</v>
      </c>
    </row>
    <row r="17" spans="1:11" s="293" customFormat="1" ht="14.25" x14ac:dyDescent="0.2">
      <c r="A17" s="296">
        <v>7</v>
      </c>
      <c r="B17" s="297" t="s">
        <v>81</v>
      </c>
      <c r="C17" s="475">
        <v>0</v>
      </c>
      <c r="D17" s="475">
        <v>1</v>
      </c>
      <c r="E17" s="475">
        <v>0</v>
      </c>
      <c r="F17" s="475">
        <f t="shared" si="0"/>
        <v>1</v>
      </c>
      <c r="G17" s="475">
        <v>1900.92</v>
      </c>
      <c r="H17" s="475">
        <v>0</v>
      </c>
      <c r="I17" s="475">
        <f t="shared" si="1"/>
        <v>1900.92</v>
      </c>
      <c r="J17" s="475">
        <f t="shared" si="2"/>
        <v>1900.92</v>
      </c>
      <c r="K17" s="475">
        <f t="shared" si="3"/>
        <v>0</v>
      </c>
    </row>
    <row r="18" spans="1:11" s="293" customFormat="1" ht="14.25" x14ac:dyDescent="0.2">
      <c r="A18" s="296">
        <v>8</v>
      </c>
      <c r="B18" s="297" t="s">
        <v>82</v>
      </c>
      <c r="C18" s="475">
        <v>0</v>
      </c>
      <c r="D18" s="475">
        <v>0</v>
      </c>
      <c r="E18" s="475">
        <v>1</v>
      </c>
      <c r="F18" s="475">
        <f t="shared" si="0"/>
        <v>1</v>
      </c>
      <c r="G18" s="475">
        <v>1170.92</v>
      </c>
      <c r="H18" s="475">
        <v>0</v>
      </c>
      <c r="I18" s="475">
        <f t="shared" si="1"/>
        <v>1170.92</v>
      </c>
      <c r="J18" s="475">
        <f t="shared" si="2"/>
        <v>1170.92</v>
      </c>
      <c r="K18" s="475">
        <f t="shared" si="3"/>
        <v>0</v>
      </c>
    </row>
    <row r="19" spans="1:11" s="293" customFormat="1" ht="14.25" x14ac:dyDescent="0.2">
      <c r="A19" s="296">
        <v>9</v>
      </c>
      <c r="B19" s="297" t="s">
        <v>83</v>
      </c>
      <c r="C19" s="475">
        <v>0</v>
      </c>
      <c r="D19" s="475">
        <v>0</v>
      </c>
      <c r="E19" s="475">
        <v>1</v>
      </c>
      <c r="F19" s="475">
        <f t="shared" si="0"/>
        <v>1</v>
      </c>
      <c r="G19" s="475">
        <v>515.71</v>
      </c>
      <c r="H19" s="475">
        <v>0</v>
      </c>
      <c r="I19" s="475">
        <f t="shared" si="1"/>
        <v>515.71</v>
      </c>
      <c r="J19" s="475">
        <f t="shared" si="2"/>
        <v>515.71</v>
      </c>
      <c r="K19" s="475">
        <f t="shared" si="3"/>
        <v>0</v>
      </c>
    </row>
    <row r="20" spans="1:11" s="293" customFormat="1" ht="14.25" x14ac:dyDescent="0.2">
      <c r="A20" s="296">
        <v>10</v>
      </c>
      <c r="B20" s="297" t="s">
        <v>84</v>
      </c>
      <c r="C20" s="475">
        <v>0</v>
      </c>
      <c r="D20" s="475">
        <v>1</v>
      </c>
      <c r="E20" s="475">
        <v>0</v>
      </c>
      <c r="F20" s="475">
        <f t="shared" si="0"/>
        <v>1</v>
      </c>
      <c r="G20" s="475">
        <v>97.4</v>
      </c>
      <c r="H20" s="475">
        <v>0</v>
      </c>
      <c r="I20" s="475">
        <f t="shared" si="1"/>
        <v>97.4</v>
      </c>
      <c r="J20" s="475">
        <f t="shared" si="2"/>
        <v>97.4</v>
      </c>
      <c r="K20" s="475">
        <f t="shared" si="3"/>
        <v>0</v>
      </c>
    </row>
    <row r="21" spans="1:11" s="293" customFormat="1" ht="14.25" x14ac:dyDescent="0.2">
      <c r="A21" s="296">
        <v>11</v>
      </c>
      <c r="B21" s="297" t="s">
        <v>85</v>
      </c>
      <c r="C21" s="475">
        <v>0</v>
      </c>
      <c r="D21" s="475">
        <v>0</v>
      </c>
      <c r="E21" s="475">
        <v>1</v>
      </c>
      <c r="F21" s="475">
        <f t="shared" si="0"/>
        <v>1</v>
      </c>
      <c r="G21" s="475">
        <v>471.84</v>
      </c>
      <c r="H21" s="475">
        <v>0</v>
      </c>
      <c r="I21" s="475">
        <f t="shared" si="1"/>
        <v>471.84</v>
      </c>
      <c r="J21" s="475">
        <f t="shared" si="2"/>
        <v>471.84</v>
      </c>
      <c r="K21" s="475">
        <f t="shared" si="3"/>
        <v>0</v>
      </c>
    </row>
    <row r="22" spans="1:11" s="293" customFormat="1" ht="14.25" x14ac:dyDescent="0.2">
      <c r="A22" s="296">
        <v>12</v>
      </c>
      <c r="B22" s="297" t="s">
        <v>86</v>
      </c>
      <c r="C22" s="475">
        <v>0</v>
      </c>
      <c r="D22" s="475">
        <v>1</v>
      </c>
      <c r="E22" s="475">
        <v>0</v>
      </c>
      <c r="F22" s="475">
        <f t="shared" si="0"/>
        <v>1</v>
      </c>
      <c r="G22" s="475">
        <v>345.33</v>
      </c>
      <c r="H22" s="475">
        <v>0</v>
      </c>
      <c r="I22" s="475">
        <f t="shared" si="1"/>
        <v>345.33</v>
      </c>
      <c r="J22" s="475">
        <f t="shared" si="2"/>
        <v>345.33</v>
      </c>
      <c r="K22" s="475">
        <f t="shared" si="3"/>
        <v>0</v>
      </c>
    </row>
    <row r="23" spans="1:11" s="293" customFormat="1" ht="14.25" x14ac:dyDescent="0.2">
      <c r="A23" s="296">
        <v>13</v>
      </c>
      <c r="B23" s="297" t="s">
        <v>87</v>
      </c>
      <c r="C23" s="475">
        <v>0</v>
      </c>
      <c r="D23" s="475">
        <v>0</v>
      </c>
      <c r="E23" s="475">
        <v>1</v>
      </c>
      <c r="F23" s="475">
        <f t="shared" si="0"/>
        <v>1</v>
      </c>
      <c r="G23" s="475">
        <v>1428.15</v>
      </c>
      <c r="H23" s="475">
        <v>0</v>
      </c>
      <c r="I23" s="475">
        <f t="shared" si="1"/>
        <v>1428.15</v>
      </c>
      <c r="J23" s="475">
        <f t="shared" si="2"/>
        <v>1428.15</v>
      </c>
      <c r="K23" s="475">
        <f t="shared" si="3"/>
        <v>0</v>
      </c>
    </row>
    <row r="24" spans="1:11" s="293" customFormat="1" ht="14.25" x14ac:dyDescent="0.2">
      <c r="A24" s="296">
        <v>14</v>
      </c>
      <c r="B24" s="297" t="s">
        <v>88</v>
      </c>
      <c r="C24" s="475">
        <v>0</v>
      </c>
      <c r="D24" s="475">
        <v>0</v>
      </c>
      <c r="E24" s="475">
        <v>1</v>
      </c>
      <c r="F24" s="475">
        <f t="shared" si="0"/>
        <v>1</v>
      </c>
      <c r="G24" s="475">
        <v>991.07</v>
      </c>
      <c r="H24" s="475">
        <v>0</v>
      </c>
      <c r="I24" s="475">
        <f t="shared" si="1"/>
        <v>991.07</v>
      </c>
      <c r="J24" s="475">
        <f t="shared" si="2"/>
        <v>991.07</v>
      </c>
      <c r="K24" s="475">
        <f t="shared" si="3"/>
        <v>0</v>
      </c>
    </row>
    <row r="25" spans="1:11" s="293" customFormat="1" ht="14.25" x14ac:dyDescent="0.2">
      <c r="A25" s="296">
        <v>15</v>
      </c>
      <c r="B25" s="297" t="s">
        <v>89</v>
      </c>
      <c r="C25" s="475">
        <v>0</v>
      </c>
      <c r="D25" s="475">
        <v>0</v>
      </c>
      <c r="E25" s="475">
        <v>1</v>
      </c>
      <c r="F25" s="475">
        <f t="shared" si="0"/>
        <v>1</v>
      </c>
      <c r="G25" s="475">
        <v>2161.19</v>
      </c>
      <c r="H25" s="475">
        <v>0</v>
      </c>
      <c r="I25" s="475">
        <f t="shared" si="1"/>
        <v>2161.19</v>
      </c>
      <c r="J25" s="475">
        <f t="shared" si="2"/>
        <v>2161.19</v>
      </c>
      <c r="K25" s="475">
        <f t="shared" si="3"/>
        <v>0</v>
      </c>
    </row>
    <row r="26" spans="1:11" s="293" customFormat="1" ht="14.25" x14ac:dyDescent="0.2">
      <c r="A26" s="296">
        <v>16</v>
      </c>
      <c r="B26" s="297" t="s">
        <v>90</v>
      </c>
      <c r="C26" s="475">
        <v>0</v>
      </c>
      <c r="D26" s="475">
        <v>0</v>
      </c>
      <c r="E26" s="475">
        <v>1</v>
      </c>
      <c r="F26" s="475">
        <f t="shared" si="0"/>
        <v>1</v>
      </c>
      <c r="G26" s="475">
        <v>502.91</v>
      </c>
      <c r="H26" s="475">
        <v>0</v>
      </c>
      <c r="I26" s="475">
        <f t="shared" si="1"/>
        <v>502.91</v>
      </c>
      <c r="J26" s="475">
        <f t="shared" si="2"/>
        <v>502.91</v>
      </c>
      <c r="K26" s="475">
        <f t="shared" si="3"/>
        <v>0</v>
      </c>
    </row>
    <row r="27" spans="1:11" s="293" customFormat="1" ht="14.25" x14ac:dyDescent="0.2">
      <c r="A27" s="296">
        <v>17</v>
      </c>
      <c r="B27" s="297" t="s">
        <v>91</v>
      </c>
      <c r="C27" s="475">
        <v>0</v>
      </c>
      <c r="D27" s="475">
        <v>0</v>
      </c>
      <c r="E27" s="475">
        <v>1</v>
      </c>
      <c r="F27" s="475">
        <f t="shared" si="0"/>
        <v>1</v>
      </c>
      <c r="G27" s="475">
        <v>1904.99</v>
      </c>
      <c r="H27" s="475">
        <v>0</v>
      </c>
      <c r="I27" s="475">
        <f t="shared" si="1"/>
        <v>1904.99</v>
      </c>
      <c r="J27" s="475">
        <f t="shared" si="2"/>
        <v>1904.99</v>
      </c>
      <c r="K27" s="475">
        <f t="shared" si="3"/>
        <v>0</v>
      </c>
    </row>
    <row r="28" spans="1:11" s="293" customFormat="1" ht="14.25" x14ac:dyDescent="0.2">
      <c r="A28" s="296">
        <v>18</v>
      </c>
      <c r="B28" s="297" t="s">
        <v>92</v>
      </c>
      <c r="C28" s="475">
        <v>0</v>
      </c>
      <c r="D28" s="475">
        <v>0</v>
      </c>
      <c r="E28" s="475">
        <v>1</v>
      </c>
      <c r="F28" s="475">
        <f t="shared" si="0"/>
        <v>1</v>
      </c>
      <c r="G28" s="475">
        <v>2606.4</v>
      </c>
      <c r="H28" s="475">
        <v>0</v>
      </c>
      <c r="I28" s="475">
        <f t="shared" si="1"/>
        <v>2606.4</v>
      </c>
      <c r="J28" s="475">
        <f t="shared" si="2"/>
        <v>2606.4</v>
      </c>
      <c r="K28" s="475">
        <f t="shared" si="3"/>
        <v>0</v>
      </c>
    </row>
    <row r="29" spans="1:11" s="293" customFormat="1" ht="14.25" x14ac:dyDescent="0.2">
      <c r="A29" s="296">
        <v>19</v>
      </c>
      <c r="B29" s="297" t="s">
        <v>93</v>
      </c>
      <c r="C29" s="475">
        <v>0</v>
      </c>
      <c r="D29" s="475">
        <v>0</v>
      </c>
      <c r="E29" s="475">
        <v>1</v>
      </c>
      <c r="F29" s="475">
        <f t="shared" si="0"/>
        <v>1</v>
      </c>
      <c r="G29" s="475">
        <v>1790.18</v>
      </c>
      <c r="H29" s="475">
        <v>0</v>
      </c>
      <c r="I29" s="475">
        <f t="shared" si="1"/>
        <v>1790.18</v>
      </c>
      <c r="J29" s="475">
        <f t="shared" si="2"/>
        <v>1790.18</v>
      </c>
      <c r="K29" s="475">
        <f t="shared" si="3"/>
        <v>0</v>
      </c>
    </row>
    <row r="30" spans="1:11" s="293" customFormat="1" ht="14.25" x14ac:dyDescent="0.2">
      <c r="A30" s="296">
        <v>20</v>
      </c>
      <c r="B30" s="297" t="s">
        <v>94</v>
      </c>
      <c r="C30" s="475">
        <v>0</v>
      </c>
      <c r="D30" s="475">
        <v>0</v>
      </c>
      <c r="E30" s="475">
        <v>1</v>
      </c>
      <c r="F30" s="475">
        <f t="shared" si="0"/>
        <v>1</v>
      </c>
      <c r="G30" s="475">
        <v>1596.17</v>
      </c>
      <c r="H30" s="475">
        <v>0</v>
      </c>
      <c r="I30" s="475">
        <f t="shared" si="1"/>
        <v>1596.17</v>
      </c>
      <c r="J30" s="475">
        <f t="shared" si="2"/>
        <v>1596.17</v>
      </c>
      <c r="K30" s="475">
        <f t="shared" si="3"/>
        <v>0</v>
      </c>
    </row>
    <row r="31" spans="1:11" s="293" customFormat="1" ht="14.25" x14ac:dyDescent="0.2">
      <c r="A31" s="296">
        <v>21</v>
      </c>
      <c r="B31" s="297" t="s">
        <v>95</v>
      </c>
      <c r="C31" s="475">
        <v>0</v>
      </c>
      <c r="D31" s="475">
        <v>1</v>
      </c>
      <c r="E31" s="475">
        <v>0</v>
      </c>
      <c r="F31" s="475">
        <f t="shared" si="0"/>
        <v>1</v>
      </c>
      <c r="G31" s="475">
        <v>342.16</v>
      </c>
      <c r="H31" s="475">
        <v>0</v>
      </c>
      <c r="I31" s="475">
        <f t="shared" si="1"/>
        <v>342.16</v>
      </c>
      <c r="J31" s="475">
        <f t="shared" si="2"/>
        <v>342.16</v>
      </c>
      <c r="K31" s="475">
        <f t="shared" si="3"/>
        <v>0</v>
      </c>
    </row>
    <row r="32" spans="1:11" s="293" customFormat="1" ht="14.25" x14ac:dyDescent="0.2">
      <c r="A32" s="296">
        <v>22</v>
      </c>
      <c r="B32" s="297" t="s">
        <v>96</v>
      </c>
      <c r="C32" s="475">
        <v>0</v>
      </c>
      <c r="D32" s="475">
        <v>0</v>
      </c>
      <c r="E32" s="475">
        <v>2</v>
      </c>
      <c r="F32" s="475">
        <f t="shared" si="0"/>
        <v>2</v>
      </c>
      <c r="G32" s="475">
        <v>1188.3499999999999</v>
      </c>
      <c r="H32" s="475">
        <v>0</v>
      </c>
      <c r="I32" s="475">
        <f t="shared" si="1"/>
        <v>1188.3499999999999</v>
      </c>
      <c r="J32" s="475">
        <f t="shared" si="2"/>
        <v>594.17499999999995</v>
      </c>
      <c r="K32" s="475">
        <f t="shared" si="3"/>
        <v>0</v>
      </c>
    </row>
    <row r="33" spans="1:11" s="293" customFormat="1" ht="14.25" x14ac:dyDescent="0.2">
      <c r="A33" s="296">
        <v>23</v>
      </c>
      <c r="B33" s="297" t="s">
        <v>97</v>
      </c>
      <c r="C33" s="475">
        <v>0</v>
      </c>
      <c r="D33" s="475">
        <v>0</v>
      </c>
      <c r="E33" s="475">
        <v>1</v>
      </c>
      <c r="F33" s="475">
        <f t="shared" si="0"/>
        <v>1</v>
      </c>
      <c r="G33" s="475">
        <v>779.04</v>
      </c>
      <c r="H33" s="475">
        <v>0</v>
      </c>
      <c r="I33" s="475">
        <f t="shared" si="1"/>
        <v>779.04</v>
      </c>
      <c r="J33" s="475">
        <f t="shared" si="2"/>
        <v>779.04</v>
      </c>
      <c r="K33" s="475">
        <f t="shared" si="3"/>
        <v>0</v>
      </c>
    </row>
    <row r="34" spans="1:11" s="293" customFormat="1" ht="14.25" x14ac:dyDescent="0.2">
      <c r="A34" s="462">
        <v>24</v>
      </c>
      <c r="B34" s="297" t="s">
        <v>110</v>
      </c>
      <c r="C34" s="475">
        <v>0</v>
      </c>
      <c r="D34" s="475">
        <v>1</v>
      </c>
      <c r="E34" s="475">
        <v>0</v>
      </c>
      <c r="F34" s="475">
        <f>(C34+D34+E34)</f>
        <v>1</v>
      </c>
      <c r="G34" s="475">
        <v>1121.54</v>
      </c>
      <c r="H34" s="475">
        <v>0</v>
      </c>
      <c r="I34" s="475">
        <f>(G34+H34)</f>
        <v>1121.54</v>
      </c>
      <c r="J34" s="475">
        <f>(I34/F34)</f>
        <v>1121.54</v>
      </c>
      <c r="K34" s="475">
        <f>(H34/G34)*100</f>
        <v>0</v>
      </c>
    </row>
    <row r="35" spans="1:11" s="293" customFormat="1" ht="14.25" x14ac:dyDescent="0.2">
      <c r="A35" s="462">
        <v>25</v>
      </c>
      <c r="B35" s="297" t="s">
        <v>98</v>
      </c>
      <c r="C35" s="475">
        <v>0</v>
      </c>
      <c r="D35" s="475">
        <v>0</v>
      </c>
      <c r="E35" s="475">
        <v>1</v>
      </c>
      <c r="F35" s="475">
        <f t="shared" si="0"/>
        <v>1</v>
      </c>
      <c r="G35" s="475">
        <v>700.47</v>
      </c>
      <c r="H35" s="475">
        <v>0</v>
      </c>
      <c r="I35" s="475">
        <f t="shared" si="1"/>
        <v>700.47</v>
      </c>
      <c r="J35" s="475">
        <f t="shared" si="2"/>
        <v>700.47</v>
      </c>
      <c r="K35" s="475">
        <f t="shared" si="3"/>
        <v>0</v>
      </c>
    </row>
    <row r="36" spans="1:11" s="293" customFormat="1" ht="14.25" x14ac:dyDescent="0.2">
      <c r="A36" s="462">
        <v>26</v>
      </c>
      <c r="B36" s="297" t="s">
        <v>99</v>
      </c>
      <c r="C36" s="475">
        <v>0</v>
      </c>
      <c r="D36" s="475">
        <v>1</v>
      </c>
      <c r="E36" s="475">
        <v>1</v>
      </c>
      <c r="F36" s="475">
        <f t="shared" si="0"/>
        <v>2</v>
      </c>
      <c r="G36" s="475">
        <v>2200.48</v>
      </c>
      <c r="H36" s="475">
        <v>0</v>
      </c>
      <c r="I36" s="475">
        <f t="shared" si="1"/>
        <v>2200.48</v>
      </c>
      <c r="J36" s="475">
        <f t="shared" si="2"/>
        <v>1100.24</v>
      </c>
      <c r="K36" s="475">
        <f t="shared" si="3"/>
        <v>0</v>
      </c>
    </row>
    <row r="37" spans="1:11" s="293" customFormat="1" ht="14.25" x14ac:dyDescent="0.2">
      <c r="A37" s="462">
        <v>27</v>
      </c>
      <c r="B37" s="297" t="s">
        <v>100</v>
      </c>
      <c r="C37" s="475">
        <v>0</v>
      </c>
      <c r="D37" s="475">
        <v>1</v>
      </c>
      <c r="E37" s="475">
        <v>1</v>
      </c>
      <c r="F37" s="475">
        <f t="shared" si="0"/>
        <v>2</v>
      </c>
      <c r="G37" s="475">
        <v>1186.55</v>
      </c>
      <c r="H37" s="475">
        <v>0</v>
      </c>
      <c r="I37" s="475">
        <f t="shared" si="1"/>
        <v>1186.55</v>
      </c>
      <c r="J37" s="475">
        <f t="shared" si="2"/>
        <v>593.27499999999998</v>
      </c>
      <c r="K37" s="475">
        <f t="shared" si="3"/>
        <v>0</v>
      </c>
    </row>
    <row r="38" spans="1:11" s="293" customFormat="1" ht="14.25" x14ac:dyDescent="0.2">
      <c r="A38" s="462">
        <v>28</v>
      </c>
      <c r="B38" s="297" t="s">
        <v>101</v>
      </c>
      <c r="C38" s="475">
        <v>0</v>
      </c>
      <c r="D38" s="475">
        <v>1</v>
      </c>
      <c r="E38" s="475">
        <v>0</v>
      </c>
      <c r="F38" s="475">
        <f t="shared" si="0"/>
        <v>1</v>
      </c>
      <c r="G38" s="475">
        <v>1054.5899999999999</v>
      </c>
      <c r="H38" s="475">
        <v>0</v>
      </c>
      <c r="I38" s="475">
        <f t="shared" si="1"/>
        <v>1054.5899999999999</v>
      </c>
      <c r="J38" s="475">
        <f t="shared" si="2"/>
        <v>1054.5899999999999</v>
      </c>
      <c r="K38" s="475">
        <f t="shared" si="3"/>
        <v>0</v>
      </c>
    </row>
    <row r="39" spans="1:11" s="293" customFormat="1" ht="14.25" x14ac:dyDescent="0.2">
      <c r="A39" s="462">
        <v>29</v>
      </c>
      <c r="B39" s="297" t="s">
        <v>102</v>
      </c>
      <c r="C39" s="475">
        <v>0</v>
      </c>
      <c r="D39" s="475">
        <v>0</v>
      </c>
      <c r="E39" s="475">
        <v>1</v>
      </c>
      <c r="F39" s="475">
        <f t="shared" si="0"/>
        <v>1</v>
      </c>
      <c r="G39" s="475">
        <v>1869.31</v>
      </c>
      <c r="H39" s="475">
        <v>0</v>
      </c>
      <c r="I39" s="475">
        <f t="shared" si="1"/>
        <v>1869.31</v>
      </c>
      <c r="J39" s="475">
        <f t="shared" si="2"/>
        <v>1869.31</v>
      </c>
      <c r="K39" s="475">
        <f t="shared" si="3"/>
        <v>0</v>
      </c>
    </row>
    <row r="40" spans="1:11" s="293" customFormat="1" ht="14.25" x14ac:dyDescent="0.2">
      <c r="A40" s="462">
        <v>30</v>
      </c>
      <c r="B40" s="297" t="s">
        <v>103</v>
      </c>
      <c r="C40" s="475">
        <v>0</v>
      </c>
      <c r="D40" s="475">
        <v>0</v>
      </c>
      <c r="E40" s="475">
        <v>1</v>
      </c>
      <c r="F40" s="475">
        <f t="shared" si="0"/>
        <v>1</v>
      </c>
      <c r="G40" s="475">
        <v>1276.18</v>
      </c>
      <c r="H40" s="475">
        <v>0</v>
      </c>
      <c r="I40" s="475">
        <f t="shared" si="1"/>
        <v>1276.18</v>
      </c>
      <c r="J40" s="475">
        <f t="shared" si="2"/>
        <v>1276.18</v>
      </c>
      <c r="K40" s="475">
        <f t="shared" si="3"/>
        <v>0</v>
      </c>
    </row>
    <row r="41" spans="1:11" s="293" customFormat="1" ht="14.25" x14ac:dyDescent="0.2">
      <c r="A41" s="462">
        <v>31</v>
      </c>
      <c r="B41" s="297" t="s">
        <v>104</v>
      </c>
      <c r="C41" s="475">
        <v>0</v>
      </c>
      <c r="D41" s="475">
        <v>1</v>
      </c>
      <c r="E41" s="475">
        <v>0</v>
      </c>
      <c r="F41" s="475">
        <f t="shared" si="0"/>
        <v>1</v>
      </c>
      <c r="G41" s="475">
        <v>548.52</v>
      </c>
      <c r="H41" s="475">
        <v>0</v>
      </c>
      <c r="I41" s="475">
        <f t="shared" si="1"/>
        <v>548.52</v>
      </c>
      <c r="J41" s="475">
        <f t="shared" si="2"/>
        <v>548.52</v>
      </c>
      <c r="K41" s="475">
        <f t="shared" si="3"/>
        <v>0</v>
      </c>
    </row>
    <row r="42" spans="1:11" s="293" customFormat="1" ht="14.25" x14ac:dyDescent="0.2">
      <c r="A42" s="462">
        <v>32</v>
      </c>
      <c r="B42" s="297" t="s">
        <v>105</v>
      </c>
      <c r="C42" s="475">
        <v>0</v>
      </c>
      <c r="D42" s="475">
        <v>0</v>
      </c>
      <c r="E42" s="475">
        <v>1</v>
      </c>
      <c r="F42" s="475">
        <f t="shared" si="0"/>
        <v>1</v>
      </c>
      <c r="G42" s="475">
        <v>1120.46</v>
      </c>
      <c r="H42" s="475">
        <v>0</v>
      </c>
      <c r="I42" s="475">
        <f t="shared" si="1"/>
        <v>1120.46</v>
      </c>
      <c r="J42" s="475">
        <f t="shared" si="2"/>
        <v>1120.46</v>
      </c>
      <c r="K42" s="475">
        <f t="shared" si="3"/>
        <v>0</v>
      </c>
    </row>
    <row r="43" spans="1:11" s="293" customFormat="1" ht="14.25" x14ac:dyDescent="0.2">
      <c r="A43" s="462">
        <v>33</v>
      </c>
      <c r="B43" s="297" t="s">
        <v>106</v>
      </c>
      <c r="C43" s="475">
        <v>0</v>
      </c>
      <c r="D43" s="475">
        <v>0</v>
      </c>
      <c r="E43" s="475">
        <v>1</v>
      </c>
      <c r="F43" s="475">
        <f t="shared" si="0"/>
        <v>1</v>
      </c>
      <c r="G43" s="475">
        <v>1339.15</v>
      </c>
      <c r="H43" s="475">
        <v>0</v>
      </c>
      <c r="I43" s="475">
        <f t="shared" si="1"/>
        <v>1339.15</v>
      </c>
      <c r="J43" s="475">
        <f t="shared" si="2"/>
        <v>1339.15</v>
      </c>
      <c r="K43" s="475">
        <f t="shared" si="3"/>
        <v>0</v>
      </c>
    </row>
    <row r="44" spans="1:11" s="293" customFormat="1" ht="14.25" x14ac:dyDescent="0.2">
      <c r="A44" s="462">
        <v>34</v>
      </c>
      <c r="B44" s="297" t="s">
        <v>107</v>
      </c>
      <c r="C44" s="475">
        <v>0</v>
      </c>
      <c r="D44" s="475">
        <v>0</v>
      </c>
      <c r="E44" s="475">
        <v>1</v>
      </c>
      <c r="F44" s="475">
        <f t="shared" si="0"/>
        <v>1</v>
      </c>
      <c r="G44" s="475">
        <v>840.04</v>
      </c>
      <c r="H44" s="475">
        <v>0</v>
      </c>
      <c r="I44" s="475">
        <f t="shared" si="1"/>
        <v>840.04</v>
      </c>
      <c r="J44" s="475">
        <f t="shared" si="2"/>
        <v>840.04</v>
      </c>
      <c r="K44" s="475">
        <f t="shared" si="3"/>
        <v>0</v>
      </c>
    </row>
    <row r="45" spans="1:11" s="293" customFormat="1" ht="14.25" x14ac:dyDescent="0.2">
      <c r="A45" s="462">
        <v>35</v>
      </c>
      <c r="B45" s="297" t="s">
        <v>108</v>
      </c>
      <c r="C45" s="475">
        <v>0</v>
      </c>
      <c r="D45" s="475">
        <v>1</v>
      </c>
      <c r="E45" s="475">
        <v>0</v>
      </c>
      <c r="F45" s="475">
        <f t="shared" si="0"/>
        <v>1</v>
      </c>
      <c r="G45" s="475">
        <v>144.71</v>
      </c>
      <c r="H45" s="475">
        <v>0</v>
      </c>
      <c r="I45" s="475">
        <f t="shared" si="1"/>
        <v>144.71</v>
      </c>
      <c r="J45" s="475">
        <f t="shared" si="2"/>
        <v>144.71</v>
      </c>
      <c r="K45" s="475">
        <f t="shared" si="3"/>
        <v>0</v>
      </c>
    </row>
    <row r="46" spans="1:11" s="293" customFormat="1" ht="14.25" x14ac:dyDescent="0.2">
      <c r="A46" s="462">
        <v>36</v>
      </c>
      <c r="B46" s="297" t="s">
        <v>109</v>
      </c>
      <c r="C46" s="475">
        <v>0</v>
      </c>
      <c r="D46" s="475">
        <v>0</v>
      </c>
      <c r="E46" s="475">
        <v>1</v>
      </c>
      <c r="F46" s="475">
        <f t="shared" si="0"/>
        <v>1</v>
      </c>
      <c r="G46" s="475">
        <v>1291.1400000000001</v>
      </c>
      <c r="H46" s="475">
        <v>0</v>
      </c>
      <c r="I46" s="475">
        <f t="shared" si="1"/>
        <v>1291.1400000000001</v>
      </c>
      <c r="J46" s="475">
        <f t="shared" si="2"/>
        <v>1291.1400000000001</v>
      </c>
      <c r="K46" s="475">
        <f t="shared" si="3"/>
        <v>0</v>
      </c>
    </row>
    <row r="47" spans="1:11" s="292" customFormat="1" x14ac:dyDescent="0.2">
      <c r="A47" s="550" t="s">
        <v>63</v>
      </c>
      <c r="B47" s="551"/>
      <c r="C47" s="478">
        <f t="shared" ref="C47:I47" si="4">SUM(C4:C46)</f>
        <v>0</v>
      </c>
      <c r="D47" s="478">
        <f t="shared" si="4"/>
        <v>12</v>
      </c>
      <c r="E47" s="478">
        <f t="shared" si="4"/>
        <v>28</v>
      </c>
      <c r="F47" s="478">
        <f t="shared" si="4"/>
        <v>40</v>
      </c>
      <c r="G47" s="478">
        <f t="shared" si="4"/>
        <v>40596.949999999997</v>
      </c>
      <c r="H47" s="478">
        <f t="shared" si="4"/>
        <v>0</v>
      </c>
      <c r="I47" s="478">
        <f t="shared" si="4"/>
        <v>40596.949999999997</v>
      </c>
      <c r="J47" s="478">
        <f t="shared" si="2"/>
        <v>1014.9237499999999</v>
      </c>
      <c r="K47" s="478">
        <f t="shared" si="3"/>
        <v>0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160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5" t="s">
        <v>2</v>
      </c>
    </row>
    <row r="10" spans="1:11" ht="30" customHeight="1" x14ac:dyDescent="0.2">
      <c r="A10" s="301" t="s">
        <v>64</v>
      </c>
      <c r="B10" s="301" t="s">
        <v>117</v>
      </c>
      <c r="C10" s="301" t="s">
        <v>118</v>
      </c>
      <c r="D10" s="301" t="s">
        <v>67</v>
      </c>
      <c r="E10" s="301" t="s">
        <v>119</v>
      </c>
      <c r="F10" s="301" t="s">
        <v>69</v>
      </c>
      <c r="G10" s="301" t="s">
        <v>70</v>
      </c>
      <c r="H10" s="301" t="s">
        <v>71</v>
      </c>
      <c r="I10" s="301" t="s">
        <v>72</v>
      </c>
      <c r="J10" s="301" t="s">
        <v>73</v>
      </c>
      <c r="K10" s="301" t="s">
        <v>74</v>
      </c>
    </row>
    <row r="11" spans="1:11" s="300" customFormat="1" ht="14.25" x14ac:dyDescent="0.2">
      <c r="A11" s="303">
        <v>1</v>
      </c>
      <c r="B11" s="304" t="s">
        <v>75</v>
      </c>
      <c r="C11" s="475">
        <v>4</v>
      </c>
      <c r="D11" s="475">
        <v>4</v>
      </c>
      <c r="E11" s="475">
        <v>1</v>
      </c>
      <c r="F11" s="475">
        <f t="shared" ref="F11:F46" si="0">(C11+D11+E11)</f>
        <v>9</v>
      </c>
      <c r="G11" s="475">
        <v>23538.97</v>
      </c>
      <c r="H11" s="475">
        <v>11985.78</v>
      </c>
      <c r="I11" s="475">
        <f t="shared" ref="I11:I46" si="1">(G11+H11)</f>
        <v>35524.75</v>
      </c>
      <c r="J11" s="475">
        <f t="shared" ref="J11:J47" si="2">(I11/F11)</f>
        <v>3947.1944444444443</v>
      </c>
      <c r="K11" s="475">
        <f t="shared" ref="K11:K47" si="3">(H11/G11)*100</f>
        <v>50.918880477777918</v>
      </c>
    </row>
    <row r="12" spans="1:11" s="300" customFormat="1" ht="14.25" x14ac:dyDescent="0.2">
      <c r="A12" s="303">
        <v>2</v>
      </c>
      <c r="B12" s="304" t="s">
        <v>76</v>
      </c>
      <c r="C12" s="475">
        <v>0</v>
      </c>
      <c r="D12" s="475">
        <v>0</v>
      </c>
      <c r="E12" s="475">
        <v>0</v>
      </c>
      <c r="F12" s="475">
        <f t="shared" si="0"/>
        <v>0</v>
      </c>
      <c r="G12" s="475">
        <v>0</v>
      </c>
      <c r="H12" s="475">
        <v>0</v>
      </c>
      <c r="I12" s="475">
        <f t="shared" si="1"/>
        <v>0</v>
      </c>
      <c r="J12" s="475" t="e">
        <f t="shared" si="2"/>
        <v>#DIV/0!</v>
      </c>
      <c r="K12" s="475" t="e">
        <f t="shared" si="3"/>
        <v>#DIV/0!</v>
      </c>
    </row>
    <row r="13" spans="1:11" s="300" customFormat="1" ht="14.25" x14ac:dyDescent="0.2">
      <c r="A13" s="303">
        <v>3</v>
      </c>
      <c r="B13" s="304" t="s">
        <v>77</v>
      </c>
      <c r="C13" s="475">
        <v>0</v>
      </c>
      <c r="D13" s="475">
        <v>0</v>
      </c>
      <c r="E13" s="475">
        <v>0</v>
      </c>
      <c r="F13" s="475">
        <f t="shared" si="0"/>
        <v>0</v>
      </c>
      <c r="G13" s="475">
        <v>0</v>
      </c>
      <c r="H13" s="475">
        <v>0</v>
      </c>
      <c r="I13" s="475">
        <f t="shared" si="1"/>
        <v>0</v>
      </c>
      <c r="J13" s="475" t="e">
        <f t="shared" si="2"/>
        <v>#DIV/0!</v>
      </c>
      <c r="K13" s="475" t="e">
        <f t="shared" si="3"/>
        <v>#DIV/0!</v>
      </c>
    </row>
    <row r="14" spans="1:11" s="300" customFormat="1" ht="14.25" x14ac:dyDescent="0.2">
      <c r="A14" s="303">
        <v>4</v>
      </c>
      <c r="B14" s="304" t="s">
        <v>78</v>
      </c>
      <c r="C14" s="475">
        <v>20</v>
      </c>
      <c r="D14" s="475">
        <v>12</v>
      </c>
      <c r="E14" s="475">
        <v>5</v>
      </c>
      <c r="F14" s="475">
        <f t="shared" si="0"/>
        <v>37</v>
      </c>
      <c r="G14" s="475">
        <v>242591.97</v>
      </c>
      <c r="H14" s="475">
        <v>90121.34</v>
      </c>
      <c r="I14" s="475">
        <f t="shared" si="1"/>
        <v>332713.31</v>
      </c>
      <c r="J14" s="475">
        <f t="shared" si="2"/>
        <v>8992.2516216216209</v>
      </c>
      <c r="K14" s="475">
        <f t="shared" si="3"/>
        <v>37.149349997034115</v>
      </c>
    </row>
    <row r="15" spans="1:11" s="300" customFormat="1" ht="14.25" x14ac:dyDescent="0.2">
      <c r="A15" s="303">
        <v>5</v>
      </c>
      <c r="B15" s="304" t="s">
        <v>79</v>
      </c>
      <c r="C15" s="475">
        <v>35</v>
      </c>
      <c r="D15" s="475">
        <v>14</v>
      </c>
      <c r="E15" s="475">
        <v>2</v>
      </c>
      <c r="F15" s="475">
        <f t="shared" si="0"/>
        <v>51</v>
      </c>
      <c r="G15" s="475">
        <v>189365.01</v>
      </c>
      <c r="H15" s="475">
        <v>110685.33</v>
      </c>
      <c r="I15" s="475">
        <f t="shared" si="1"/>
        <v>300050.34000000003</v>
      </c>
      <c r="J15" s="475">
        <f t="shared" si="2"/>
        <v>5883.34</v>
      </c>
      <c r="K15" s="475">
        <f t="shared" si="3"/>
        <v>58.450782433354497</v>
      </c>
    </row>
    <row r="16" spans="1:11" s="300" customFormat="1" ht="14.25" x14ac:dyDescent="0.2">
      <c r="A16" s="303">
        <v>6</v>
      </c>
      <c r="B16" s="304" t="s">
        <v>80</v>
      </c>
      <c r="C16" s="475">
        <v>0</v>
      </c>
      <c r="D16" s="475">
        <v>0</v>
      </c>
      <c r="E16" s="475">
        <v>0</v>
      </c>
      <c r="F16" s="475">
        <f t="shared" si="0"/>
        <v>0</v>
      </c>
      <c r="G16" s="475">
        <v>0</v>
      </c>
      <c r="H16" s="475">
        <v>0</v>
      </c>
      <c r="I16" s="475">
        <f t="shared" si="1"/>
        <v>0</v>
      </c>
      <c r="J16" s="475" t="e">
        <f t="shared" si="2"/>
        <v>#DIV/0!</v>
      </c>
      <c r="K16" s="475" t="e">
        <f t="shared" si="3"/>
        <v>#DIV/0!</v>
      </c>
    </row>
    <row r="17" spans="1:11" s="300" customFormat="1" ht="14.25" x14ac:dyDescent="0.2">
      <c r="A17" s="303">
        <v>7</v>
      </c>
      <c r="B17" s="304" t="s">
        <v>81</v>
      </c>
      <c r="C17" s="475">
        <v>0</v>
      </c>
      <c r="D17" s="475">
        <v>0</v>
      </c>
      <c r="E17" s="475">
        <v>0</v>
      </c>
      <c r="F17" s="475">
        <f t="shared" si="0"/>
        <v>0</v>
      </c>
      <c r="G17" s="475">
        <v>0</v>
      </c>
      <c r="H17" s="475">
        <v>0</v>
      </c>
      <c r="I17" s="475">
        <f t="shared" si="1"/>
        <v>0</v>
      </c>
      <c r="J17" s="475" t="e">
        <f t="shared" si="2"/>
        <v>#DIV/0!</v>
      </c>
      <c r="K17" s="475" t="e">
        <f t="shared" si="3"/>
        <v>#DIV/0!</v>
      </c>
    </row>
    <row r="18" spans="1:11" s="300" customFormat="1" ht="14.25" x14ac:dyDescent="0.2">
      <c r="A18" s="303">
        <v>8</v>
      </c>
      <c r="B18" s="304" t="s">
        <v>82</v>
      </c>
      <c r="C18" s="475">
        <v>0</v>
      </c>
      <c r="D18" s="475">
        <v>0</v>
      </c>
      <c r="E18" s="475">
        <v>0</v>
      </c>
      <c r="F18" s="475">
        <f t="shared" si="0"/>
        <v>0</v>
      </c>
      <c r="G18" s="475">
        <v>0</v>
      </c>
      <c r="H18" s="475">
        <v>0</v>
      </c>
      <c r="I18" s="475">
        <f t="shared" si="1"/>
        <v>0</v>
      </c>
      <c r="J18" s="475" t="e">
        <f t="shared" si="2"/>
        <v>#DIV/0!</v>
      </c>
      <c r="K18" s="475" t="e">
        <f t="shared" si="3"/>
        <v>#DIV/0!</v>
      </c>
    </row>
    <row r="19" spans="1:11" s="300" customFormat="1" ht="14.25" x14ac:dyDescent="0.2">
      <c r="A19" s="303">
        <v>9</v>
      </c>
      <c r="B19" s="304" t="s">
        <v>83</v>
      </c>
      <c r="C19" s="475">
        <v>1</v>
      </c>
      <c r="D19" s="475">
        <v>1</v>
      </c>
      <c r="E19" s="475">
        <v>2</v>
      </c>
      <c r="F19" s="475">
        <f t="shared" si="0"/>
        <v>4</v>
      </c>
      <c r="G19" s="475">
        <v>6643.63</v>
      </c>
      <c r="H19" s="475">
        <v>6624.55</v>
      </c>
      <c r="I19" s="475">
        <f t="shared" si="1"/>
        <v>13268.18</v>
      </c>
      <c r="J19" s="475">
        <f t="shared" si="2"/>
        <v>3317.0450000000001</v>
      </c>
      <c r="K19" s="475">
        <f t="shared" si="3"/>
        <v>99.712807606684905</v>
      </c>
    </row>
    <row r="20" spans="1:11" s="300" customFormat="1" ht="14.25" x14ac:dyDescent="0.2">
      <c r="A20" s="303">
        <v>10</v>
      </c>
      <c r="B20" s="304" t="s">
        <v>84</v>
      </c>
      <c r="C20" s="475">
        <v>0</v>
      </c>
      <c r="D20" s="475">
        <v>0</v>
      </c>
      <c r="E20" s="475">
        <v>0</v>
      </c>
      <c r="F20" s="475">
        <f t="shared" si="0"/>
        <v>0</v>
      </c>
      <c r="G20" s="475">
        <v>0</v>
      </c>
      <c r="H20" s="475">
        <v>0</v>
      </c>
      <c r="I20" s="475">
        <f t="shared" si="1"/>
        <v>0</v>
      </c>
      <c r="J20" s="475" t="e">
        <f t="shared" si="2"/>
        <v>#DIV/0!</v>
      </c>
      <c r="K20" s="475" t="e">
        <f t="shared" si="3"/>
        <v>#DIV/0!</v>
      </c>
    </row>
    <row r="21" spans="1:11" s="300" customFormat="1" ht="14.25" x14ac:dyDescent="0.2">
      <c r="A21" s="303">
        <v>11</v>
      </c>
      <c r="B21" s="304" t="s">
        <v>85</v>
      </c>
      <c r="C21" s="475">
        <v>0</v>
      </c>
      <c r="D21" s="475">
        <v>0</v>
      </c>
      <c r="E21" s="475">
        <v>0</v>
      </c>
      <c r="F21" s="475">
        <f t="shared" si="0"/>
        <v>0</v>
      </c>
      <c r="G21" s="475">
        <v>0</v>
      </c>
      <c r="H21" s="475">
        <v>0</v>
      </c>
      <c r="I21" s="475">
        <f t="shared" si="1"/>
        <v>0</v>
      </c>
      <c r="J21" s="475" t="e">
        <f t="shared" si="2"/>
        <v>#DIV/0!</v>
      </c>
      <c r="K21" s="475" t="e">
        <f t="shared" si="3"/>
        <v>#DIV/0!</v>
      </c>
    </row>
    <row r="22" spans="1:11" s="300" customFormat="1" ht="14.25" x14ac:dyDescent="0.2">
      <c r="A22" s="303">
        <v>12</v>
      </c>
      <c r="B22" s="304" t="s">
        <v>86</v>
      </c>
      <c r="C22" s="475">
        <v>15</v>
      </c>
      <c r="D22" s="475">
        <v>8</v>
      </c>
      <c r="E22" s="475">
        <v>0</v>
      </c>
      <c r="F22" s="475">
        <f t="shared" si="0"/>
        <v>23</v>
      </c>
      <c r="G22" s="475">
        <v>67649.850000000006</v>
      </c>
      <c r="H22" s="475">
        <v>40836.51</v>
      </c>
      <c r="I22" s="475">
        <f t="shared" si="1"/>
        <v>108486.36000000002</v>
      </c>
      <c r="J22" s="475">
        <f t="shared" si="2"/>
        <v>4716.7982608695656</v>
      </c>
      <c r="K22" s="475">
        <f t="shared" si="3"/>
        <v>60.364524089853852</v>
      </c>
    </row>
    <row r="23" spans="1:11" s="300" customFormat="1" ht="14.25" x14ac:dyDescent="0.2">
      <c r="A23" s="303">
        <v>13</v>
      </c>
      <c r="B23" s="304" t="s">
        <v>87</v>
      </c>
      <c r="C23" s="475">
        <v>8</v>
      </c>
      <c r="D23" s="475">
        <v>9</v>
      </c>
      <c r="E23" s="475">
        <v>1</v>
      </c>
      <c r="F23" s="475">
        <f t="shared" si="0"/>
        <v>18</v>
      </c>
      <c r="G23" s="475">
        <v>56797.38</v>
      </c>
      <c r="H23" s="475">
        <v>20512.53</v>
      </c>
      <c r="I23" s="475">
        <f t="shared" si="1"/>
        <v>77309.91</v>
      </c>
      <c r="J23" s="475">
        <f t="shared" si="2"/>
        <v>4294.9949999999999</v>
      </c>
      <c r="K23" s="475">
        <f t="shared" si="3"/>
        <v>36.115275035573823</v>
      </c>
    </row>
    <row r="24" spans="1:11" s="300" customFormat="1" ht="14.25" x14ac:dyDescent="0.2">
      <c r="A24" s="303">
        <v>14</v>
      </c>
      <c r="B24" s="304" t="s">
        <v>88</v>
      </c>
      <c r="C24" s="475">
        <v>16</v>
      </c>
      <c r="D24" s="475">
        <v>8</v>
      </c>
      <c r="E24" s="475">
        <v>2</v>
      </c>
      <c r="F24" s="475">
        <f t="shared" si="0"/>
        <v>26</v>
      </c>
      <c r="G24" s="475">
        <v>92791.48</v>
      </c>
      <c r="H24" s="475">
        <v>100501.28</v>
      </c>
      <c r="I24" s="475">
        <f t="shared" si="1"/>
        <v>193292.76</v>
      </c>
      <c r="J24" s="475">
        <f t="shared" si="2"/>
        <v>7434.3369230769231</v>
      </c>
      <c r="K24" s="475">
        <f t="shared" si="3"/>
        <v>108.30873696593697</v>
      </c>
    </row>
    <row r="25" spans="1:11" s="300" customFormat="1" ht="14.25" x14ac:dyDescent="0.2">
      <c r="A25" s="303">
        <v>15</v>
      </c>
      <c r="B25" s="304" t="s">
        <v>89</v>
      </c>
      <c r="C25" s="475">
        <v>0</v>
      </c>
      <c r="D25" s="475">
        <v>0</v>
      </c>
      <c r="E25" s="475">
        <v>0</v>
      </c>
      <c r="F25" s="475">
        <f t="shared" si="0"/>
        <v>0</v>
      </c>
      <c r="G25" s="475">
        <v>0</v>
      </c>
      <c r="H25" s="475">
        <v>0</v>
      </c>
      <c r="I25" s="475">
        <f t="shared" si="1"/>
        <v>0</v>
      </c>
      <c r="J25" s="475" t="e">
        <f t="shared" si="2"/>
        <v>#DIV/0!</v>
      </c>
      <c r="K25" s="475" t="e">
        <f t="shared" si="3"/>
        <v>#DIV/0!</v>
      </c>
    </row>
    <row r="26" spans="1:11" s="300" customFormat="1" ht="14.25" x14ac:dyDescent="0.2">
      <c r="A26" s="303">
        <v>16</v>
      </c>
      <c r="B26" s="304" t="s">
        <v>90</v>
      </c>
      <c r="C26" s="475">
        <v>27</v>
      </c>
      <c r="D26" s="475">
        <v>12</v>
      </c>
      <c r="E26" s="475">
        <v>4</v>
      </c>
      <c r="F26" s="475">
        <f t="shared" si="0"/>
        <v>43</v>
      </c>
      <c r="G26" s="475">
        <v>118317.48</v>
      </c>
      <c r="H26" s="475">
        <v>70496</v>
      </c>
      <c r="I26" s="475">
        <f t="shared" si="1"/>
        <v>188813.47999999998</v>
      </c>
      <c r="J26" s="475">
        <f t="shared" si="2"/>
        <v>4391.0111627906972</v>
      </c>
      <c r="K26" s="475">
        <f t="shared" si="3"/>
        <v>59.582066825628807</v>
      </c>
    </row>
    <row r="27" spans="1:11" s="300" customFormat="1" ht="14.25" x14ac:dyDescent="0.2">
      <c r="A27" s="303">
        <v>17</v>
      </c>
      <c r="B27" s="304" t="s">
        <v>91</v>
      </c>
      <c r="C27" s="475">
        <v>0</v>
      </c>
      <c r="D27" s="475">
        <v>0</v>
      </c>
      <c r="E27" s="475">
        <v>0</v>
      </c>
      <c r="F27" s="475">
        <f t="shared" si="0"/>
        <v>0</v>
      </c>
      <c r="G27" s="475">
        <v>0</v>
      </c>
      <c r="H27" s="475">
        <v>0</v>
      </c>
      <c r="I27" s="475">
        <f t="shared" si="1"/>
        <v>0</v>
      </c>
      <c r="J27" s="475" t="e">
        <f t="shared" si="2"/>
        <v>#DIV/0!</v>
      </c>
      <c r="K27" s="475" t="e">
        <f t="shared" si="3"/>
        <v>#DIV/0!</v>
      </c>
    </row>
    <row r="28" spans="1:11" s="300" customFormat="1" ht="14.25" x14ac:dyDescent="0.2">
      <c r="A28" s="303">
        <v>18</v>
      </c>
      <c r="B28" s="304" t="s">
        <v>92</v>
      </c>
      <c r="C28" s="475">
        <v>0</v>
      </c>
      <c r="D28" s="475">
        <v>0</v>
      </c>
      <c r="E28" s="475">
        <v>0</v>
      </c>
      <c r="F28" s="475">
        <f t="shared" si="0"/>
        <v>0</v>
      </c>
      <c r="G28" s="475">
        <v>0</v>
      </c>
      <c r="H28" s="475">
        <v>0</v>
      </c>
      <c r="I28" s="475">
        <f t="shared" si="1"/>
        <v>0</v>
      </c>
      <c r="J28" s="475" t="e">
        <f t="shared" si="2"/>
        <v>#DIV/0!</v>
      </c>
      <c r="K28" s="475" t="e">
        <f t="shared" si="3"/>
        <v>#DIV/0!</v>
      </c>
    </row>
    <row r="29" spans="1:11" s="300" customFormat="1" ht="14.25" x14ac:dyDescent="0.2">
      <c r="A29" s="303">
        <v>19</v>
      </c>
      <c r="B29" s="304" t="s">
        <v>93</v>
      </c>
      <c r="C29" s="475">
        <v>0</v>
      </c>
      <c r="D29" s="475">
        <v>0</v>
      </c>
      <c r="E29" s="475">
        <v>0</v>
      </c>
      <c r="F29" s="475">
        <f t="shared" si="0"/>
        <v>0</v>
      </c>
      <c r="G29" s="475">
        <v>0</v>
      </c>
      <c r="H29" s="475">
        <v>0</v>
      </c>
      <c r="I29" s="475">
        <f t="shared" si="1"/>
        <v>0</v>
      </c>
      <c r="J29" s="475" t="e">
        <f t="shared" si="2"/>
        <v>#DIV/0!</v>
      </c>
      <c r="K29" s="475" t="e">
        <f t="shared" si="3"/>
        <v>#DIV/0!</v>
      </c>
    </row>
    <row r="30" spans="1:11" s="300" customFormat="1" ht="14.25" x14ac:dyDescent="0.2">
      <c r="A30" s="303">
        <v>20</v>
      </c>
      <c r="B30" s="304" t="s">
        <v>94</v>
      </c>
      <c r="C30" s="475">
        <v>38</v>
      </c>
      <c r="D30" s="475">
        <v>17</v>
      </c>
      <c r="E30" s="475">
        <v>8</v>
      </c>
      <c r="F30" s="475">
        <f t="shared" si="0"/>
        <v>63</v>
      </c>
      <c r="G30" s="475">
        <v>216153.01</v>
      </c>
      <c r="H30" s="475">
        <v>134327.62</v>
      </c>
      <c r="I30" s="475">
        <f t="shared" si="1"/>
        <v>350480.63</v>
      </c>
      <c r="J30" s="475">
        <f t="shared" si="2"/>
        <v>5563.1846031746036</v>
      </c>
      <c r="K30" s="475">
        <f t="shared" si="3"/>
        <v>62.144690929818644</v>
      </c>
    </row>
    <row r="31" spans="1:11" s="300" customFormat="1" ht="14.25" x14ac:dyDescent="0.2">
      <c r="A31" s="303">
        <v>21</v>
      </c>
      <c r="B31" s="304" t="s">
        <v>95</v>
      </c>
      <c r="C31" s="475">
        <v>3</v>
      </c>
      <c r="D31" s="475">
        <v>1</v>
      </c>
      <c r="E31" s="475">
        <v>1</v>
      </c>
      <c r="F31" s="475">
        <f t="shared" si="0"/>
        <v>5</v>
      </c>
      <c r="G31" s="475">
        <v>5920.16</v>
      </c>
      <c r="H31" s="475">
        <v>7340.18</v>
      </c>
      <c r="I31" s="475">
        <f t="shared" si="1"/>
        <v>13260.34</v>
      </c>
      <c r="J31" s="475">
        <f t="shared" si="2"/>
        <v>2652.0680000000002</v>
      </c>
      <c r="K31" s="475">
        <f t="shared" si="3"/>
        <v>123.98617604929598</v>
      </c>
    </row>
    <row r="32" spans="1:11" s="300" customFormat="1" ht="14.25" x14ac:dyDescent="0.2">
      <c r="A32" s="303">
        <v>22</v>
      </c>
      <c r="B32" s="304" t="s">
        <v>96</v>
      </c>
      <c r="C32" s="475">
        <v>5</v>
      </c>
      <c r="D32" s="475">
        <v>7</v>
      </c>
      <c r="E32" s="475">
        <v>2</v>
      </c>
      <c r="F32" s="475">
        <f t="shared" si="0"/>
        <v>14</v>
      </c>
      <c r="G32" s="475">
        <v>43394.37</v>
      </c>
      <c r="H32" s="475">
        <v>19233.36</v>
      </c>
      <c r="I32" s="475">
        <f t="shared" si="1"/>
        <v>62627.73</v>
      </c>
      <c r="J32" s="475">
        <f t="shared" si="2"/>
        <v>4473.4092857142859</v>
      </c>
      <c r="K32" s="475">
        <f t="shared" si="3"/>
        <v>44.322247333006558</v>
      </c>
    </row>
    <row r="33" spans="1:11" s="300" customFormat="1" ht="14.25" x14ac:dyDescent="0.2">
      <c r="A33" s="303">
        <v>23</v>
      </c>
      <c r="B33" s="304" t="s">
        <v>97</v>
      </c>
      <c r="C33" s="475">
        <v>25</v>
      </c>
      <c r="D33" s="475">
        <v>10</v>
      </c>
      <c r="E33" s="475">
        <v>2</v>
      </c>
      <c r="F33" s="475">
        <f t="shared" si="0"/>
        <v>37</v>
      </c>
      <c r="G33" s="475">
        <v>138656.26999999999</v>
      </c>
      <c r="H33" s="475">
        <v>70168.3</v>
      </c>
      <c r="I33" s="475">
        <f t="shared" si="1"/>
        <v>208824.57</v>
      </c>
      <c r="J33" s="475">
        <f t="shared" si="2"/>
        <v>5643.9072972972972</v>
      </c>
      <c r="K33" s="475">
        <f t="shared" si="3"/>
        <v>50.605933651612013</v>
      </c>
    </row>
    <row r="34" spans="1:11" s="300" customFormat="1" ht="14.25" x14ac:dyDescent="0.2">
      <c r="A34" s="462">
        <v>24</v>
      </c>
      <c r="B34" s="304" t="s">
        <v>110</v>
      </c>
      <c r="C34" s="475">
        <v>9</v>
      </c>
      <c r="D34" s="475">
        <v>3</v>
      </c>
      <c r="E34" s="475">
        <v>0</v>
      </c>
      <c r="F34" s="475">
        <f>(C34+D34+E34)</f>
        <v>12</v>
      </c>
      <c r="G34" s="475">
        <v>26480.37</v>
      </c>
      <c r="H34" s="475">
        <v>13640.02</v>
      </c>
      <c r="I34" s="475">
        <f>(G34+H34)</f>
        <v>40120.39</v>
      </c>
      <c r="J34" s="475">
        <f>(I34/F34)</f>
        <v>3343.3658333333333</v>
      </c>
      <c r="K34" s="475">
        <f>(H34/G34)*100</f>
        <v>51.509929808382594</v>
      </c>
    </row>
    <row r="35" spans="1:11" s="300" customFormat="1" ht="14.25" x14ac:dyDescent="0.2">
      <c r="A35" s="462">
        <v>25</v>
      </c>
      <c r="B35" s="304" t="s">
        <v>98</v>
      </c>
      <c r="C35" s="475">
        <v>23</v>
      </c>
      <c r="D35" s="475">
        <v>10</v>
      </c>
      <c r="E35" s="475">
        <v>4</v>
      </c>
      <c r="F35" s="475">
        <f t="shared" si="0"/>
        <v>37</v>
      </c>
      <c r="G35" s="475">
        <v>116387.11</v>
      </c>
      <c r="H35" s="475">
        <v>89407.89</v>
      </c>
      <c r="I35" s="475">
        <f t="shared" si="1"/>
        <v>205795</v>
      </c>
      <c r="J35" s="475">
        <f t="shared" si="2"/>
        <v>5562.0270270270266</v>
      </c>
      <c r="K35" s="475">
        <f t="shared" si="3"/>
        <v>76.819408953448544</v>
      </c>
    </row>
    <row r="36" spans="1:11" s="300" customFormat="1" ht="14.25" x14ac:dyDescent="0.2">
      <c r="A36" s="462">
        <v>26</v>
      </c>
      <c r="B36" s="304" t="s">
        <v>99</v>
      </c>
      <c r="C36" s="475">
        <v>12</v>
      </c>
      <c r="D36" s="475">
        <v>9</v>
      </c>
      <c r="E36" s="475">
        <v>1</v>
      </c>
      <c r="F36" s="475">
        <f t="shared" si="0"/>
        <v>22</v>
      </c>
      <c r="G36" s="475">
        <v>61026.37</v>
      </c>
      <c r="H36" s="475">
        <v>27335.93</v>
      </c>
      <c r="I36" s="475">
        <f t="shared" si="1"/>
        <v>88362.3</v>
      </c>
      <c r="J36" s="475">
        <f t="shared" si="2"/>
        <v>4016.4681818181821</v>
      </c>
      <c r="K36" s="475">
        <f t="shared" si="3"/>
        <v>44.793635931483387</v>
      </c>
    </row>
    <row r="37" spans="1:11" s="300" customFormat="1" ht="14.25" x14ac:dyDescent="0.2">
      <c r="A37" s="462">
        <v>27</v>
      </c>
      <c r="B37" s="304" t="s">
        <v>100</v>
      </c>
      <c r="C37" s="475">
        <v>1</v>
      </c>
      <c r="D37" s="475">
        <v>2</v>
      </c>
      <c r="E37" s="475">
        <v>0</v>
      </c>
      <c r="F37" s="475">
        <f t="shared" si="0"/>
        <v>3</v>
      </c>
      <c r="G37" s="475">
        <v>1404.74</v>
      </c>
      <c r="H37" s="475">
        <v>1507.86</v>
      </c>
      <c r="I37" s="475">
        <f t="shared" si="1"/>
        <v>2912.6</v>
      </c>
      <c r="J37" s="475">
        <f t="shared" si="2"/>
        <v>970.86666666666667</v>
      </c>
      <c r="K37" s="475">
        <f t="shared" si="3"/>
        <v>107.34086023036291</v>
      </c>
    </row>
    <row r="38" spans="1:11" s="300" customFormat="1" ht="14.25" x14ac:dyDescent="0.2">
      <c r="A38" s="462">
        <v>28</v>
      </c>
      <c r="B38" s="304" t="s">
        <v>101</v>
      </c>
      <c r="C38" s="475">
        <v>0</v>
      </c>
      <c r="D38" s="475">
        <v>0</v>
      </c>
      <c r="E38" s="475">
        <v>0</v>
      </c>
      <c r="F38" s="475">
        <f t="shared" si="0"/>
        <v>0</v>
      </c>
      <c r="G38" s="475">
        <v>0</v>
      </c>
      <c r="H38" s="475">
        <v>0</v>
      </c>
      <c r="I38" s="475">
        <f t="shared" si="1"/>
        <v>0</v>
      </c>
      <c r="J38" s="475" t="e">
        <f t="shared" si="2"/>
        <v>#DIV/0!</v>
      </c>
      <c r="K38" s="475" t="e">
        <f t="shared" si="3"/>
        <v>#DIV/0!</v>
      </c>
    </row>
    <row r="39" spans="1:11" s="300" customFormat="1" ht="14.25" x14ac:dyDescent="0.2">
      <c r="A39" s="462">
        <v>29</v>
      </c>
      <c r="B39" s="304" t="s">
        <v>102</v>
      </c>
      <c r="C39" s="475">
        <v>0</v>
      </c>
      <c r="D39" s="475">
        <v>0</v>
      </c>
      <c r="E39" s="475">
        <v>0</v>
      </c>
      <c r="F39" s="475">
        <f t="shared" si="0"/>
        <v>0</v>
      </c>
      <c r="G39" s="475">
        <v>0</v>
      </c>
      <c r="H39" s="475">
        <v>0</v>
      </c>
      <c r="I39" s="475">
        <f t="shared" si="1"/>
        <v>0</v>
      </c>
      <c r="J39" s="475" t="e">
        <f t="shared" si="2"/>
        <v>#DIV/0!</v>
      </c>
      <c r="K39" s="475" t="e">
        <f t="shared" si="3"/>
        <v>#DIV/0!</v>
      </c>
    </row>
    <row r="40" spans="1:11" s="300" customFormat="1" ht="14.25" x14ac:dyDescent="0.2">
      <c r="A40" s="462">
        <v>30</v>
      </c>
      <c r="B40" s="304" t="s">
        <v>103</v>
      </c>
      <c r="C40" s="475">
        <v>0</v>
      </c>
      <c r="D40" s="475">
        <v>0</v>
      </c>
      <c r="E40" s="475">
        <v>0</v>
      </c>
      <c r="F40" s="475">
        <f t="shared" si="0"/>
        <v>0</v>
      </c>
      <c r="G40" s="475">
        <v>0</v>
      </c>
      <c r="H40" s="475">
        <v>0</v>
      </c>
      <c r="I40" s="475">
        <f t="shared" si="1"/>
        <v>0</v>
      </c>
      <c r="J40" s="475" t="e">
        <f t="shared" si="2"/>
        <v>#DIV/0!</v>
      </c>
      <c r="K40" s="475" t="e">
        <f t="shared" si="3"/>
        <v>#DIV/0!</v>
      </c>
    </row>
    <row r="41" spans="1:11" s="300" customFormat="1" ht="14.25" x14ac:dyDescent="0.2">
      <c r="A41" s="462">
        <v>31</v>
      </c>
      <c r="B41" s="304" t="s">
        <v>104</v>
      </c>
      <c r="C41" s="475">
        <v>0</v>
      </c>
      <c r="D41" s="475">
        <v>0</v>
      </c>
      <c r="E41" s="475">
        <v>0</v>
      </c>
      <c r="F41" s="475">
        <f t="shared" si="0"/>
        <v>0</v>
      </c>
      <c r="G41" s="475">
        <v>0</v>
      </c>
      <c r="H41" s="475">
        <v>0</v>
      </c>
      <c r="I41" s="475">
        <f t="shared" si="1"/>
        <v>0</v>
      </c>
      <c r="J41" s="475" t="e">
        <f t="shared" si="2"/>
        <v>#DIV/0!</v>
      </c>
      <c r="K41" s="475" t="e">
        <f t="shared" si="3"/>
        <v>#DIV/0!</v>
      </c>
    </row>
    <row r="42" spans="1:11" s="300" customFormat="1" ht="14.25" x14ac:dyDescent="0.2">
      <c r="A42" s="462">
        <v>32</v>
      </c>
      <c r="B42" s="304" t="s">
        <v>105</v>
      </c>
      <c r="C42" s="475">
        <v>0</v>
      </c>
      <c r="D42" s="475">
        <v>0</v>
      </c>
      <c r="E42" s="475">
        <v>0</v>
      </c>
      <c r="F42" s="475">
        <f t="shared" si="0"/>
        <v>0</v>
      </c>
      <c r="G42" s="475">
        <v>0</v>
      </c>
      <c r="H42" s="475">
        <v>0</v>
      </c>
      <c r="I42" s="475">
        <f t="shared" si="1"/>
        <v>0</v>
      </c>
      <c r="J42" s="475" t="e">
        <f t="shared" si="2"/>
        <v>#DIV/0!</v>
      </c>
      <c r="K42" s="475" t="e">
        <f t="shared" si="3"/>
        <v>#DIV/0!</v>
      </c>
    </row>
    <row r="43" spans="1:11" s="300" customFormat="1" ht="14.25" x14ac:dyDescent="0.2">
      <c r="A43" s="462">
        <v>33</v>
      </c>
      <c r="B43" s="304" t="s">
        <v>106</v>
      </c>
      <c r="C43" s="475">
        <v>9</v>
      </c>
      <c r="D43" s="475">
        <v>0</v>
      </c>
      <c r="E43" s="475">
        <v>2</v>
      </c>
      <c r="F43" s="475">
        <f t="shared" si="0"/>
        <v>11</v>
      </c>
      <c r="G43" s="475">
        <v>60656.91</v>
      </c>
      <c r="H43" s="475">
        <v>23228.639999999999</v>
      </c>
      <c r="I43" s="475">
        <f t="shared" si="1"/>
        <v>83885.55</v>
      </c>
      <c r="J43" s="475">
        <f t="shared" si="2"/>
        <v>7625.9590909090912</v>
      </c>
      <c r="K43" s="475">
        <f t="shared" si="3"/>
        <v>38.295125815014316</v>
      </c>
    </row>
    <row r="44" spans="1:11" s="300" customFormat="1" ht="14.25" x14ac:dyDescent="0.2">
      <c r="A44" s="462">
        <v>34</v>
      </c>
      <c r="B44" s="304" t="s">
        <v>107</v>
      </c>
      <c r="C44" s="475">
        <v>0</v>
      </c>
      <c r="D44" s="475">
        <v>0</v>
      </c>
      <c r="E44" s="475">
        <v>0</v>
      </c>
      <c r="F44" s="475">
        <f t="shared" si="0"/>
        <v>0</v>
      </c>
      <c r="G44" s="475">
        <v>0</v>
      </c>
      <c r="H44" s="475">
        <v>0</v>
      </c>
      <c r="I44" s="475">
        <f t="shared" si="1"/>
        <v>0</v>
      </c>
      <c r="J44" s="475" t="e">
        <f t="shared" si="2"/>
        <v>#DIV/0!</v>
      </c>
      <c r="K44" s="475" t="e">
        <f t="shared" si="3"/>
        <v>#DIV/0!</v>
      </c>
    </row>
    <row r="45" spans="1:11" s="300" customFormat="1" ht="14.25" x14ac:dyDescent="0.2">
      <c r="A45" s="462">
        <v>35</v>
      </c>
      <c r="B45" s="304" t="s">
        <v>108</v>
      </c>
      <c r="C45" s="475">
        <v>0</v>
      </c>
      <c r="D45" s="475">
        <v>0</v>
      </c>
      <c r="E45" s="475">
        <v>0</v>
      </c>
      <c r="F45" s="475">
        <f t="shared" si="0"/>
        <v>0</v>
      </c>
      <c r="G45" s="475">
        <v>0</v>
      </c>
      <c r="H45" s="475">
        <v>0</v>
      </c>
      <c r="I45" s="475">
        <f t="shared" si="1"/>
        <v>0</v>
      </c>
      <c r="J45" s="475" t="e">
        <f t="shared" si="2"/>
        <v>#DIV/0!</v>
      </c>
      <c r="K45" s="475" t="e">
        <f t="shared" si="3"/>
        <v>#DIV/0!</v>
      </c>
    </row>
    <row r="46" spans="1:11" s="300" customFormat="1" ht="14.25" x14ac:dyDescent="0.2">
      <c r="A46" s="462">
        <v>36</v>
      </c>
      <c r="B46" s="304" t="s">
        <v>109</v>
      </c>
      <c r="C46" s="475">
        <v>0</v>
      </c>
      <c r="D46" s="475">
        <v>0</v>
      </c>
      <c r="E46" s="475">
        <v>0</v>
      </c>
      <c r="F46" s="475">
        <f t="shared" si="0"/>
        <v>0</v>
      </c>
      <c r="G46" s="475">
        <v>0</v>
      </c>
      <c r="H46" s="475">
        <v>0</v>
      </c>
      <c r="I46" s="475">
        <f t="shared" si="1"/>
        <v>0</v>
      </c>
      <c r="J46" s="475" t="e">
        <f t="shared" si="2"/>
        <v>#DIV/0!</v>
      </c>
      <c r="K46" s="475" t="e">
        <f t="shared" si="3"/>
        <v>#DIV/0!</v>
      </c>
    </row>
    <row r="47" spans="1:11" s="299" customFormat="1" x14ac:dyDescent="0.2">
      <c r="A47" s="550" t="s">
        <v>63</v>
      </c>
      <c r="B47" s="551"/>
      <c r="C47" s="478">
        <f t="shared" ref="C47:I47" si="4">SUM(C4:C46)</f>
        <v>251</v>
      </c>
      <c r="D47" s="478">
        <f t="shared" si="4"/>
        <v>127</v>
      </c>
      <c r="E47" s="478">
        <f t="shared" si="4"/>
        <v>37</v>
      </c>
      <c r="F47" s="478">
        <f t="shared" si="4"/>
        <v>415</v>
      </c>
      <c r="G47" s="478">
        <f t="shared" si="4"/>
        <v>1467775.0800000003</v>
      </c>
      <c r="H47" s="478">
        <f t="shared" si="4"/>
        <v>837953.12000000023</v>
      </c>
      <c r="I47" s="478">
        <f t="shared" si="4"/>
        <v>2305728.1999999997</v>
      </c>
      <c r="J47" s="478">
        <f t="shared" si="2"/>
        <v>5555.9715662650597</v>
      </c>
      <c r="K47" s="478">
        <f t="shared" si="3"/>
        <v>57.090022266899375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161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309"/>
      <c r="B9" s="309"/>
      <c r="C9" s="309"/>
      <c r="D9" s="309"/>
      <c r="E9" s="309"/>
      <c r="F9" s="309"/>
      <c r="G9" s="309"/>
      <c r="H9" s="309"/>
      <c r="I9" s="309"/>
      <c r="J9" s="309"/>
      <c r="K9" s="312" t="s">
        <v>2</v>
      </c>
    </row>
    <row r="10" spans="1:11" ht="30" customHeight="1" x14ac:dyDescent="0.2">
      <c r="A10" s="308" t="s">
        <v>64</v>
      </c>
      <c r="B10" s="308" t="s">
        <v>117</v>
      </c>
      <c r="C10" s="308" t="s">
        <v>118</v>
      </c>
      <c r="D10" s="308" t="s">
        <v>67</v>
      </c>
      <c r="E10" s="308" t="s">
        <v>119</v>
      </c>
      <c r="F10" s="308" t="s">
        <v>69</v>
      </c>
      <c r="G10" s="308" t="s">
        <v>70</v>
      </c>
      <c r="H10" s="308" t="s">
        <v>71</v>
      </c>
      <c r="I10" s="308" t="s">
        <v>72</v>
      </c>
      <c r="J10" s="308" t="s">
        <v>73</v>
      </c>
      <c r="K10" s="308" t="s">
        <v>74</v>
      </c>
    </row>
    <row r="11" spans="1:11" s="307" customFormat="1" ht="14.25" x14ac:dyDescent="0.2">
      <c r="A11" s="310">
        <v>1</v>
      </c>
      <c r="B11" s="311" t="s">
        <v>75</v>
      </c>
      <c r="C11" s="475">
        <v>0</v>
      </c>
      <c r="D11" s="475">
        <v>0</v>
      </c>
      <c r="E11" s="475">
        <v>0</v>
      </c>
      <c r="F11" s="475">
        <f t="shared" ref="F11:F46" si="0">(C11+D11+E11)</f>
        <v>0</v>
      </c>
      <c r="G11" s="475">
        <v>0</v>
      </c>
      <c r="H11" s="475">
        <v>0</v>
      </c>
      <c r="I11" s="475">
        <f t="shared" ref="I11:I46" si="1">(G11+H11)</f>
        <v>0</v>
      </c>
      <c r="J11" s="475" t="e">
        <f t="shared" ref="J11:J47" si="2">(I11/F11)</f>
        <v>#DIV/0!</v>
      </c>
      <c r="K11" s="475" t="e">
        <f t="shared" ref="K11:K47" si="3">(H11/G11)*100</f>
        <v>#DIV/0!</v>
      </c>
    </row>
    <row r="12" spans="1:11" s="307" customFormat="1" ht="14.25" x14ac:dyDescent="0.2">
      <c r="A12" s="310">
        <v>2</v>
      </c>
      <c r="B12" s="311" t="s">
        <v>76</v>
      </c>
      <c r="C12" s="475">
        <v>16</v>
      </c>
      <c r="D12" s="475">
        <v>4</v>
      </c>
      <c r="E12" s="475">
        <v>7</v>
      </c>
      <c r="F12" s="475">
        <f t="shared" si="0"/>
        <v>27</v>
      </c>
      <c r="G12" s="475">
        <v>45835.32</v>
      </c>
      <c r="H12" s="475">
        <v>27666.400000000001</v>
      </c>
      <c r="I12" s="475">
        <f t="shared" si="1"/>
        <v>73501.72</v>
      </c>
      <c r="J12" s="475">
        <f t="shared" si="2"/>
        <v>2722.2859259259258</v>
      </c>
      <c r="K12" s="475">
        <f t="shared" si="3"/>
        <v>60.360438194824425</v>
      </c>
    </row>
    <row r="13" spans="1:11" s="307" customFormat="1" ht="14.25" x14ac:dyDescent="0.2">
      <c r="A13" s="310">
        <v>3</v>
      </c>
      <c r="B13" s="311" t="s">
        <v>77</v>
      </c>
      <c r="C13" s="475">
        <v>2</v>
      </c>
      <c r="D13" s="475">
        <v>7</v>
      </c>
      <c r="E13" s="475">
        <v>1</v>
      </c>
      <c r="F13" s="475">
        <f t="shared" si="0"/>
        <v>10</v>
      </c>
      <c r="G13" s="475">
        <v>8658.26</v>
      </c>
      <c r="H13" s="475">
        <v>5906.64</v>
      </c>
      <c r="I13" s="475">
        <f t="shared" si="1"/>
        <v>14564.900000000001</v>
      </c>
      <c r="J13" s="475">
        <f t="shared" si="2"/>
        <v>1456.4900000000002</v>
      </c>
      <c r="K13" s="475">
        <f t="shared" si="3"/>
        <v>68.219711581772785</v>
      </c>
    </row>
    <row r="14" spans="1:11" s="307" customFormat="1" ht="14.25" x14ac:dyDescent="0.2">
      <c r="A14" s="310">
        <v>4</v>
      </c>
      <c r="B14" s="311" t="s">
        <v>78</v>
      </c>
      <c r="C14" s="475">
        <v>0</v>
      </c>
      <c r="D14" s="475">
        <v>0</v>
      </c>
      <c r="E14" s="475">
        <v>0</v>
      </c>
      <c r="F14" s="475">
        <f t="shared" si="0"/>
        <v>0</v>
      </c>
      <c r="G14" s="475">
        <v>0</v>
      </c>
      <c r="H14" s="475">
        <v>0</v>
      </c>
      <c r="I14" s="475">
        <f t="shared" si="1"/>
        <v>0</v>
      </c>
      <c r="J14" s="475" t="e">
        <f t="shared" si="2"/>
        <v>#DIV/0!</v>
      </c>
      <c r="K14" s="475" t="e">
        <f t="shared" si="3"/>
        <v>#DIV/0!</v>
      </c>
    </row>
    <row r="15" spans="1:11" s="307" customFormat="1" ht="14.25" x14ac:dyDescent="0.2">
      <c r="A15" s="310">
        <v>5</v>
      </c>
      <c r="B15" s="311" t="s">
        <v>79</v>
      </c>
      <c r="C15" s="475">
        <v>0</v>
      </c>
      <c r="D15" s="475">
        <v>0</v>
      </c>
      <c r="E15" s="475">
        <v>0</v>
      </c>
      <c r="F15" s="475">
        <f t="shared" si="0"/>
        <v>0</v>
      </c>
      <c r="G15" s="475">
        <v>0</v>
      </c>
      <c r="H15" s="475">
        <v>0</v>
      </c>
      <c r="I15" s="475">
        <f t="shared" si="1"/>
        <v>0</v>
      </c>
      <c r="J15" s="475" t="e">
        <f t="shared" si="2"/>
        <v>#DIV/0!</v>
      </c>
      <c r="K15" s="475" t="e">
        <f t="shared" si="3"/>
        <v>#DIV/0!</v>
      </c>
    </row>
    <row r="16" spans="1:11" s="307" customFormat="1" ht="14.25" x14ac:dyDescent="0.2">
      <c r="A16" s="310">
        <v>6</v>
      </c>
      <c r="B16" s="311" t="s">
        <v>80</v>
      </c>
      <c r="C16" s="475">
        <v>15</v>
      </c>
      <c r="D16" s="475">
        <v>5</v>
      </c>
      <c r="E16" s="475">
        <v>1</v>
      </c>
      <c r="F16" s="475">
        <f t="shared" si="0"/>
        <v>21</v>
      </c>
      <c r="G16" s="475">
        <v>46612.23</v>
      </c>
      <c r="H16" s="475">
        <v>16383.01</v>
      </c>
      <c r="I16" s="475">
        <f t="shared" si="1"/>
        <v>62995.240000000005</v>
      </c>
      <c r="J16" s="475">
        <f t="shared" si="2"/>
        <v>2999.7733333333335</v>
      </c>
      <c r="K16" s="475">
        <f t="shared" si="3"/>
        <v>35.147449499841564</v>
      </c>
    </row>
    <row r="17" spans="1:11" s="307" customFormat="1" ht="14.25" x14ac:dyDescent="0.2">
      <c r="A17" s="310">
        <v>7</v>
      </c>
      <c r="B17" s="311" t="s">
        <v>81</v>
      </c>
      <c r="C17" s="475">
        <v>13</v>
      </c>
      <c r="D17" s="475">
        <v>2</v>
      </c>
      <c r="E17" s="475">
        <v>12</v>
      </c>
      <c r="F17" s="475">
        <f t="shared" si="0"/>
        <v>27</v>
      </c>
      <c r="G17" s="475">
        <v>51055.62</v>
      </c>
      <c r="H17" s="475">
        <v>51236.5</v>
      </c>
      <c r="I17" s="475">
        <f t="shared" si="1"/>
        <v>102292.12</v>
      </c>
      <c r="J17" s="475">
        <f t="shared" si="2"/>
        <v>3788.5970370370369</v>
      </c>
      <c r="K17" s="475">
        <f t="shared" si="3"/>
        <v>100.3542802927474</v>
      </c>
    </row>
    <row r="18" spans="1:11" s="307" customFormat="1" ht="14.25" x14ac:dyDescent="0.2">
      <c r="A18" s="310">
        <v>8</v>
      </c>
      <c r="B18" s="311" t="s">
        <v>82</v>
      </c>
      <c r="C18" s="475">
        <v>18</v>
      </c>
      <c r="D18" s="475">
        <v>16</v>
      </c>
      <c r="E18" s="475">
        <v>4</v>
      </c>
      <c r="F18" s="475">
        <f t="shared" si="0"/>
        <v>38</v>
      </c>
      <c r="G18" s="475">
        <v>67258.080000000002</v>
      </c>
      <c r="H18" s="475">
        <v>23075.51</v>
      </c>
      <c r="I18" s="475">
        <f t="shared" si="1"/>
        <v>90333.59</v>
      </c>
      <c r="J18" s="475">
        <f t="shared" si="2"/>
        <v>2377.1997368421053</v>
      </c>
      <c r="K18" s="475">
        <f t="shared" si="3"/>
        <v>34.308903852146834</v>
      </c>
    </row>
    <row r="19" spans="1:11" s="307" customFormat="1" ht="14.25" x14ac:dyDescent="0.2">
      <c r="A19" s="310">
        <v>9</v>
      </c>
      <c r="B19" s="311" t="s">
        <v>83</v>
      </c>
      <c r="C19" s="475">
        <v>0</v>
      </c>
      <c r="D19" s="475">
        <v>0</v>
      </c>
      <c r="E19" s="475">
        <v>0</v>
      </c>
      <c r="F19" s="475">
        <f t="shared" si="0"/>
        <v>0</v>
      </c>
      <c r="G19" s="475">
        <v>0</v>
      </c>
      <c r="H19" s="475">
        <v>0</v>
      </c>
      <c r="I19" s="475">
        <f t="shared" si="1"/>
        <v>0</v>
      </c>
      <c r="J19" s="475" t="e">
        <f t="shared" si="2"/>
        <v>#DIV/0!</v>
      </c>
      <c r="K19" s="475" t="e">
        <f t="shared" si="3"/>
        <v>#DIV/0!</v>
      </c>
    </row>
    <row r="20" spans="1:11" s="307" customFormat="1" ht="14.25" x14ac:dyDescent="0.2">
      <c r="A20" s="310">
        <v>10</v>
      </c>
      <c r="B20" s="311" t="s">
        <v>84</v>
      </c>
      <c r="C20" s="475">
        <v>13</v>
      </c>
      <c r="D20" s="475">
        <v>6</v>
      </c>
      <c r="E20" s="475">
        <v>0</v>
      </c>
      <c r="F20" s="475">
        <f t="shared" si="0"/>
        <v>19</v>
      </c>
      <c r="G20" s="475">
        <v>27335.45</v>
      </c>
      <c r="H20" s="475">
        <v>9554.93</v>
      </c>
      <c r="I20" s="475">
        <f t="shared" si="1"/>
        <v>36890.380000000005</v>
      </c>
      <c r="J20" s="475">
        <f t="shared" si="2"/>
        <v>1941.5989473684212</v>
      </c>
      <c r="K20" s="475">
        <f t="shared" si="3"/>
        <v>34.954354144526611</v>
      </c>
    </row>
    <row r="21" spans="1:11" s="307" customFormat="1" ht="14.25" x14ac:dyDescent="0.2">
      <c r="A21" s="310">
        <v>11</v>
      </c>
      <c r="B21" s="311" t="s">
        <v>85</v>
      </c>
      <c r="C21" s="475">
        <v>20</v>
      </c>
      <c r="D21" s="475">
        <v>3</v>
      </c>
      <c r="E21" s="475">
        <v>1</v>
      </c>
      <c r="F21" s="475">
        <f t="shared" si="0"/>
        <v>24</v>
      </c>
      <c r="G21" s="475">
        <v>38842.879999999997</v>
      </c>
      <c r="H21" s="475">
        <v>16787.240000000002</v>
      </c>
      <c r="I21" s="475">
        <f t="shared" si="1"/>
        <v>55630.119999999995</v>
      </c>
      <c r="J21" s="475">
        <f t="shared" si="2"/>
        <v>2317.9216666666666</v>
      </c>
      <c r="K21" s="475">
        <f t="shared" si="3"/>
        <v>43.218319547881109</v>
      </c>
    </row>
    <row r="22" spans="1:11" s="307" customFormat="1" ht="14.25" x14ac:dyDescent="0.2">
      <c r="A22" s="310">
        <v>12</v>
      </c>
      <c r="B22" s="311" t="s">
        <v>86</v>
      </c>
      <c r="C22" s="475">
        <v>0</v>
      </c>
      <c r="D22" s="475">
        <v>0</v>
      </c>
      <c r="E22" s="475">
        <v>0</v>
      </c>
      <c r="F22" s="475">
        <f t="shared" si="0"/>
        <v>0</v>
      </c>
      <c r="G22" s="475">
        <v>0</v>
      </c>
      <c r="H22" s="475">
        <v>0</v>
      </c>
      <c r="I22" s="475">
        <f t="shared" si="1"/>
        <v>0</v>
      </c>
      <c r="J22" s="475" t="e">
        <f t="shared" si="2"/>
        <v>#DIV/0!</v>
      </c>
      <c r="K22" s="475" t="e">
        <f t="shared" si="3"/>
        <v>#DIV/0!</v>
      </c>
    </row>
    <row r="23" spans="1:11" s="307" customFormat="1" ht="14.25" x14ac:dyDescent="0.2">
      <c r="A23" s="310">
        <v>13</v>
      </c>
      <c r="B23" s="311" t="s">
        <v>87</v>
      </c>
      <c r="C23" s="475">
        <v>0</v>
      </c>
      <c r="D23" s="475">
        <v>0</v>
      </c>
      <c r="E23" s="475">
        <v>0</v>
      </c>
      <c r="F23" s="475">
        <f t="shared" si="0"/>
        <v>0</v>
      </c>
      <c r="G23" s="475">
        <v>0</v>
      </c>
      <c r="H23" s="475">
        <v>0</v>
      </c>
      <c r="I23" s="475">
        <f t="shared" si="1"/>
        <v>0</v>
      </c>
      <c r="J23" s="475" t="e">
        <f t="shared" si="2"/>
        <v>#DIV/0!</v>
      </c>
      <c r="K23" s="475" t="e">
        <f t="shared" si="3"/>
        <v>#DIV/0!</v>
      </c>
    </row>
    <row r="24" spans="1:11" s="307" customFormat="1" ht="14.25" x14ac:dyDescent="0.2">
      <c r="A24" s="310">
        <v>14</v>
      </c>
      <c r="B24" s="311" t="s">
        <v>88</v>
      </c>
      <c r="C24" s="475">
        <v>0</v>
      </c>
      <c r="D24" s="475">
        <v>0</v>
      </c>
      <c r="E24" s="475">
        <v>0</v>
      </c>
      <c r="F24" s="475">
        <f t="shared" si="0"/>
        <v>0</v>
      </c>
      <c r="G24" s="475">
        <v>0</v>
      </c>
      <c r="H24" s="475">
        <v>0</v>
      </c>
      <c r="I24" s="475">
        <f t="shared" si="1"/>
        <v>0</v>
      </c>
      <c r="J24" s="475" t="e">
        <f t="shared" si="2"/>
        <v>#DIV/0!</v>
      </c>
      <c r="K24" s="475" t="e">
        <f t="shared" si="3"/>
        <v>#DIV/0!</v>
      </c>
    </row>
    <row r="25" spans="1:11" s="307" customFormat="1" ht="14.25" x14ac:dyDescent="0.2">
      <c r="A25" s="310">
        <v>15</v>
      </c>
      <c r="B25" s="311" t="s">
        <v>89</v>
      </c>
      <c r="C25" s="475">
        <v>1</v>
      </c>
      <c r="D25" s="475">
        <v>6</v>
      </c>
      <c r="E25" s="475">
        <v>1</v>
      </c>
      <c r="F25" s="475">
        <f t="shared" si="0"/>
        <v>8</v>
      </c>
      <c r="G25" s="475">
        <v>4544.8</v>
      </c>
      <c r="H25" s="475">
        <v>11466.2</v>
      </c>
      <c r="I25" s="475">
        <f t="shared" si="1"/>
        <v>16011</v>
      </c>
      <c r="J25" s="475">
        <f t="shared" si="2"/>
        <v>2001.375</v>
      </c>
      <c r="K25" s="475">
        <f t="shared" si="3"/>
        <v>252.29273015314203</v>
      </c>
    </row>
    <row r="26" spans="1:11" s="307" customFormat="1" ht="14.25" x14ac:dyDescent="0.2">
      <c r="A26" s="310">
        <v>16</v>
      </c>
      <c r="B26" s="311" t="s">
        <v>90</v>
      </c>
      <c r="C26" s="475">
        <v>0</v>
      </c>
      <c r="D26" s="475">
        <v>0</v>
      </c>
      <c r="E26" s="475">
        <v>0</v>
      </c>
      <c r="F26" s="475">
        <f t="shared" si="0"/>
        <v>0</v>
      </c>
      <c r="G26" s="475">
        <v>0</v>
      </c>
      <c r="H26" s="475">
        <v>0</v>
      </c>
      <c r="I26" s="475">
        <f t="shared" si="1"/>
        <v>0</v>
      </c>
      <c r="J26" s="475" t="e">
        <f t="shared" si="2"/>
        <v>#DIV/0!</v>
      </c>
      <c r="K26" s="475" t="e">
        <f t="shared" si="3"/>
        <v>#DIV/0!</v>
      </c>
    </row>
    <row r="27" spans="1:11" s="307" customFormat="1" ht="14.25" x14ac:dyDescent="0.2">
      <c r="A27" s="310">
        <v>17</v>
      </c>
      <c r="B27" s="311" t="s">
        <v>91</v>
      </c>
      <c r="C27" s="475">
        <v>0</v>
      </c>
      <c r="D27" s="475">
        <v>0</v>
      </c>
      <c r="E27" s="475">
        <v>0</v>
      </c>
      <c r="F27" s="475">
        <f t="shared" si="0"/>
        <v>0</v>
      </c>
      <c r="G27" s="475">
        <v>0</v>
      </c>
      <c r="H27" s="475">
        <v>0</v>
      </c>
      <c r="I27" s="475">
        <f t="shared" si="1"/>
        <v>0</v>
      </c>
      <c r="J27" s="475" t="e">
        <f t="shared" si="2"/>
        <v>#DIV/0!</v>
      </c>
      <c r="K27" s="475" t="e">
        <f t="shared" si="3"/>
        <v>#DIV/0!</v>
      </c>
    </row>
    <row r="28" spans="1:11" s="307" customFormat="1" ht="14.25" x14ac:dyDescent="0.2">
      <c r="A28" s="310">
        <v>18</v>
      </c>
      <c r="B28" s="311" t="s">
        <v>92</v>
      </c>
      <c r="C28" s="475">
        <v>0</v>
      </c>
      <c r="D28" s="475">
        <v>0</v>
      </c>
      <c r="E28" s="475">
        <v>0</v>
      </c>
      <c r="F28" s="475">
        <f t="shared" si="0"/>
        <v>0</v>
      </c>
      <c r="G28" s="475">
        <v>0</v>
      </c>
      <c r="H28" s="475">
        <v>0</v>
      </c>
      <c r="I28" s="475">
        <f t="shared" si="1"/>
        <v>0</v>
      </c>
      <c r="J28" s="475" t="e">
        <f t="shared" si="2"/>
        <v>#DIV/0!</v>
      </c>
      <c r="K28" s="475" t="e">
        <f t="shared" si="3"/>
        <v>#DIV/0!</v>
      </c>
    </row>
    <row r="29" spans="1:11" s="307" customFormat="1" ht="14.25" x14ac:dyDescent="0.2">
      <c r="A29" s="310">
        <v>19</v>
      </c>
      <c r="B29" s="311" t="s">
        <v>93</v>
      </c>
      <c r="C29" s="475">
        <v>5</v>
      </c>
      <c r="D29" s="475">
        <v>4</v>
      </c>
      <c r="E29" s="475">
        <v>4</v>
      </c>
      <c r="F29" s="475">
        <f t="shared" si="0"/>
        <v>13</v>
      </c>
      <c r="G29" s="475">
        <v>65581.34</v>
      </c>
      <c r="H29" s="475">
        <v>12231.73</v>
      </c>
      <c r="I29" s="475">
        <f t="shared" si="1"/>
        <v>77813.069999999992</v>
      </c>
      <c r="J29" s="475">
        <f t="shared" si="2"/>
        <v>5985.6207692307689</v>
      </c>
      <c r="K29" s="475">
        <f t="shared" si="3"/>
        <v>18.651235244659535</v>
      </c>
    </row>
    <row r="30" spans="1:11" s="307" customFormat="1" ht="14.25" x14ac:dyDescent="0.2">
      <c r="A30" s="310">
        <v>20</v>
      </c>
      <c r="B30" s="311" t="s">
        <v>94</v>
      </c>
      <c r="C30" s="475">
        <v>0</v>
      </c>
      <c r="D30" s="475">
        <v>0</v>
      </c>
      <c r="E30" s="475">
        <v>0</v>
      </c>
      <c r="F30" s="475">
        <f t="shared" si="0"/>
        <v>0</v>
      </c>
      <c r="G30" s="475">
        <v>0</v>
      </c>
      <c r="H30" s="475">
        <v>0</v>
      </c>
      <c r="I30" s="475">
        <f t="shared" si="1"/>
        <v>0</v>
      </c>
      <c r="J30" s="475" t="e">
        <f t="shared" si="2"/>
        <v>#DIV/0!</v>
      </c>
      <c r="K30" s="475" t="e">
        <f t="shared" si="3"/>
        <v>#DIV/0!</v>
      </c>
    </row>
    <row r="31" spans="1:11" s="307" customFormat="1" ht="14.25" x14ac:dyDescent="0.2">
      <c r="A31" s="310">
        <v>21</v>
      </c>
      <c r="B31" s="311" t="s">
        <v>95</v>
      </c>
      <c r="C31" s="475">
        <v>0</v>
      </c>
      <c r="D31" s="475">
        <v>0</v>
      </c>
      <c r="E31" s="475">
        <v>0</v>
      </c>
      <c r="F31" s="475">
        <f t="shared" si="0"/>
        <v>0</v>
      </c>
      <c r="G31" s="475">
        <v>0</v>
      </c>
      <c r="H31" s="475">
        <v>0</v>
      </c>
      <c r="I31" s="475">
        <f t="shared" si="1"/>
        <v>0</v>
      </c>
      <c r="J31" s="475" t="e">
        <f t="shared" si="2"/>
        <v>#DIV/0!</v>
      </c>
      <c r="K31" s="475" t="e">
        <f t="shared" si="3"/>
        <v>#DIV/0!</v>
      </c>
    </row>
    <row r="32" spans="1:11" s="307" customFormat="1" ht="14.25" x14ac:dyDescent="0.2">
      <c r="A32" s="310">
        <v>22</v>
      </c>
      <c r="B32" s="311" t="s">
        <v>96</v>
      </c>
      <c r="C32" s="475">
        <v>0</v>
      </c>
      <c r="D32" s="475">
        <v>0</v>
      </c>
      <c r="E32" s="475">
        <v>0</v>
      </c>
      <c r="F32" s="475">
        <f t="shared" si="0"/>
        <v>0</v>
      </c>
      <c r="G32" s="475">
        <v>0</v>
      </c>
      <c r="H32" s="475">
        <v>0</v>
      </c>
      <c r="I32" s="475">
        <f t="shared" si="1"/>
        <v>0</v>
      </c>
      <c r="J32" s="475" t="e">
        <f t="shared" si="2"/>
        <v>#DIV/0!</v>
      </c>
      <c r="K32" s="475" t="e">
        <f t="shared" si="3"/>
        <v>#DIV/0!</v>
      </c>
    </row>
    <row r="33" spans="1:11" s="307" customFormat="1" ht="14.25" x14ac:dyDescent="0.2">
      <c r="A33" s="310">
        <v>23</v>
      </c>
      <c r="B33" s="311" t="s">
        <v>97</v>
      </c>
      <c r="C33" s="475">
        <v>0</v>
      </c>
      <c r="D33" s="475">
        <v>0</v>
      </c>
      <c r="E33" s="475">
        <v>0</v>
      </c>
      <c r="F33" s="475">
        <f t="shared" si="0"/>
        <v>0</v>
      </c>
      <c r="G33" s="475">
        <v>0</v>
      </c>
      <c r="H33" s="475">
        <v>0</v>
      </c>
      <c r="I33" s="475">
        <f t="shared" si="1"/>
        <v>0</v>
      </c>
      <c r="J33" s="475" t="e">
        <f t="shared" si="2"/>
        <v>#DIV/0!</v>
      </c>
      <c r="K33" s="475" t="e">
        <f t="shared" si="3"/>
        <v>#DIV/0!</v>
      </c>
    </row>
    <row r="34" spans="1:11" s="307" customFormat="1" ht="14.25" x14ac:dyDescent="0.2">
      <c r="A34" s="462">
        <v>24</v>
      </c>
      <c r="B34" s="311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0</v>
      </c>
      <c r="H34" s="475">
        <v>0</v>
      </c>
      <c r="I34" s="475">
        <f>(G34+H34)</f>
        <v>0</v>
      </c>
      <c r="J34" s="475" t="e">
        <f>(I34/F34)</f>
        <v>#DIV/0!</v>
      </c>
      <c r="K34" s="475" t="e">
        <f>(H34/G34)*100</f>
        <v>#DIV/0!</v>
      </c>
    </row>
    <row r="35" spans="1:11" s="307" customFormat="1" ht="14.25" x14ac:dyDescent="0.2">
      <c r="A35" s="462">
        <v>25</v>
      </c>
      <c r="B35" s="311" t="s">
        <v>98</v>
      </c>
      <c r="C35" s="475">
        <v>0</v>
      </c>
      <c r="D35" s="475">
        <v>0</v>
      </c>
      <c r="E35" s="475">
        <v>0</v>
      </c>
      <c r="F35" s="475">
        <f t="shared" si="0"/>
        <v>0</v>
      </c>
      <c r="G35" s="475">
        <v>0</v>
      </c>
      <c r="H35" s="475">
        <v>0</v>
      </c>
      <c r="I35" s="475">
        <f t="shared" si="1"/>
        <v>0</v>
      </c>
      <c r="J35" s="475" t="e">
        <f t="shared" si="2"/>
        <v>#DIV/0!</v>
      </c>
      <c r="K35" s="475" t="e">
        <f t="shared" si="3"/>
        <v>#DIV/0!</v>
      </c>
    </row>
    <row r="36" spans="1:11" s="307" customFormat="1" ht="14.25" x14ac:dyDescent="0.2">
      <c r="A36" s="462">
        <v>26</v>
      </c>
      <c r="B36" s="311" t="s">
        <v>99</v>
      </c>
      <c r="C36" s="475">
        <v>0</v>
      </c>
      <c r="D36" s="475">
        <v>0</v>
      </c>
      <c r="E36" s="475">
        <v>0</v>
      </c>
      <c r="F36" s="475">
        <f t="shared" si="0"/>
        <v>0</v>
      </c>
      <c r="G36" s="475">
        <v>0</v>
      </c>
      <c r="H36" s="475">
        <v>0</v>
      </c>
      <c r="I36" s="475">
        <f t="shared" si="1"/>
        <v>0</v>
      </c>
      <c r="J36" s="475" t="e">
        <f t="shared" si="2"/>
        <v>#DIV/0!</v>
      </c>
      <c r="K36" s="475" t="e">
        <f t="shared" si="3"/>
        <v>#DIV/0!</v>
      </c>
    </row>
    <row r="37" spans="1:11" s="307" customFormat="1" ht="14.25" x14ac:dyDescent="0.2">
      <c r="A37" s="462">
        <v>27</v>
      </c>
      <c r="B37" s="311" t="s">
        <v>100</v>
      </c>
      <c r="C37" s="475">
        <v>0</v>
      </c>
      <c r="D37" s="475">
        <v>0</v>
      </c>
      <c r="E37" s="475">
        <v>0</v>
      </c>
      <c r="F37" s="475">
        <f t="shared" si="0"/>
        <v>0</v>
      </c>
      <c r="G37" s="475">
        <v>0</v>
      </c>
      <c r="H37" s="475">
        <v>0</v>
      </c>
      <c r="I37" s="475">
        <f t="shared" si="1"/>
        <v>0</v>
      </c>
      <c r="J37" s="475" t="e">
        <f t="shared" si="2"/>
        <v>#DIV/0!</v>
      </c>
      <c r="K37" s="475" t="e">
        <f t="shared" si="3"/>
        <v>#DIV/0!</v>
      </c>
    </row>
    <row r="38" spans="1:11" s="307" customFormat="1" ht="14.25" x14ac:dyDescent="0.2">
      <c r="A38" s="462">
        <v>28</v>
      </c>
      <c r="B38" s="311" t="s">
        <v>101</v>
      </c>
      <c r="C38" s="475">
        <v>21</v>
      </c>
      <c r="D38" s="475">
        <v>5</v>
      </c>
      <c r="E38" s="475">
        <v>0</v>
      </c>
      <c r="F38" s="475">
        <f t="shared" si="0"/>
        <v>26</v>
      </c>
      <c r="G38" s="475">
        <v>32689.58</v>
      </c>
      <c r="H38" s="475">
        <v>23126.9</v>
      </c>
      <c r="I38" s="475">
        <f t="shared" si="1"/>
        <v>55816.480000000003</v>
      </c>
      <c r="J38" s="475">
        <f t="shared" si="2"/>
        <v>2146.7876923076924</v>
      </c>
      <c r="K38" s="475">
        <f t="shared" si="3"/>
        <v>70.747008679830088</v>
      </c>
    </row>
    <row r="39" spans="1:11" s="307" customFormat="1" ht="14.25" x14ac:dyDescent="0.2">
      <c r="A39" s="462">
        <v>29</v>
      </c>
      <c r="B39" s="311" t="s">
        <v>102</v>
      </c>
      <c r="C39" s="475">
        <v>2</v>
      </c>
      <c r="D39" s="475">
        <v>1</v>
      </c>
      <c r="E39" s="475">
        <v>1</v>
      </c>
      <c r="F39" s="475">
        <f t="shared" si="0"/>
        <v>4</v>
      </c>
      <c r="G39" s="475">
        <v>1922.55</v>
      </c>
      <c r="H39" s="475">
        <v>2706.42</v>
      </c>
      <c r="I39" s="475">
        <f t="shared" si="1"/>
        <v>4628.97</v>
      </c>
      <c r="J39" s="475">
        <f t="shared" si="2"/>
        <v>1157.2425000000001</v>
      </c>
      <c r="K39" s="475">
        <f t="shared" si="3"/>
        <v>140.77241164078958</v>
      </c>
    </row>
    <row r="40" spans="1:11" s="307" customFormat="1" ht="14.25" x14ac:dyDescent="0.2">
      <c r="A40" s="462">
        <v>30</v>
      </c>
      <c r="B40" s="311" t="s">
        <v>103</v>
      </c>
      <c r="C40" s="475">
        <v>3</v>
      </c>
      <c r="D40" s="475">
        <v>2</v>
      </c>
      <c r="E40" s="475">
        <v>0</v>
      </c>
      <c r="F40" s="475">
        <f t="shared" si="0"/>
        <v>5</v>
      </c>
      <c r="G40" s="475">
        <v>1763.02</v>
      </c>
      <c r="H40" s="475">
        <v>2378.12</v>
      </c>
      <c r="I40" s="475">
        <f t="shared" si="1"/>
        <v>4141.1399999999994</v>
      </c>
      <c r="J40" s="475">
        <f t="shared" si="2"/>
        <v>828.22799999999984</v>
      </c>
      <c r="K40" s="475">
        <f t="shared" si="3"/>
        <v>134.88899728874318</v>
      </c>
    </row>
    <row r="41" spans="1:11" s="307" customFormat="1" ht="14.25" x14ac:dyDescent="0.2">
      <c r="A41" s="462">
        <v>31</v>
      </c>
      <c r="B41" s="311" t="s">
        <v>104</v>
      </c>
      <c r="C41" s="475">
        <v>13</v>
      </c>
      <c r="D41" s="475">
        <v>3</v>
      </c>
      <c r="E41" s="475">
        <v>0</v>
      </c>
      <c r="F41" s="475">
        <f t="shared" si="0"/>
        <v>16</v>
      </c>
      <c r="G41" s="475">
        <v>23072.25</v>
      </c>
      <c r="H41" s="475">
        <v>13245.61</v>
      </c>
      <c r="I41" s="475">
        <f t="shared" si="1"/>
        <v>36317.86</v>
      </c>
      <c r="J41" s="475">
        <f t="shared" si="2"/>
        <v>2269.86625</v>
      </c>
      <c r="K41" s="475">
        <f t="shared" si="3"/>
        <v>57.409268710247161</v>
      </c>
    </row>
    <row r="42" spans="1:11" s="307" customFormat="1" ht="14.25" x14ac:dyDescent="0.2">
      <c r="A42" s="462">
        <v>32</v>
      </c>
      <c r="B42" s="311" t="s">
        <v>105</v>
      </c>
      <c r="C42" s="475">
        <v>24</v>
      </c>
      <c r="D42" s="475">
        <v>8</v>
      </c>
      <c r="E42" s="475">
        <v>3</v>
      </c>
      <c r="F42" s="475">
        <f t="shared" si="0"/>
        <v>35</v>
      </c>
      <c r="G42" s="475">
        <v>54564.35</v>
      </c>
      <c r="H42" s="475">
        <v>56369.95</v>
      </c>
      <c r="I42" s="475">
        <f t="shared" si="1"/>
        <v>110934.29999999999</v>
      </c>
      <c r="J42" s="475">
        <f t="shared" si="2"/>
        <v>3169.5514285714285</v>
      </c>
      <c r="K42" s="475">
        <f t="shared" si="3"/>
        <v>103.30912033223156</v>
      </c>
    </row>
    <row r="43" spans="1:11" s="307" customFormat="1" ht="14.25" x14ac:dyDescent="0.2">
      <c r="A43" s="462">
        <v>33</v>
      </c>
      <c r="B43" s="311" t="s">
        <v>106</v>
      </c>
      <c r="C43" s="475">
        <v>0</v>
      </c>
      <c r="D43" s="475">
        <v>0</v>
      </c>
      <c r="E43" s="475">
        <v>0</v>
      </c>
      <c r="F43" s="475">
        <f t="shared" si="0"/>
        <v>0</v>
      </c>
      <c r="G43" s="475">
        <v>0</v>
      </c>
      <c r="H43" s="475">
        <v>0</v>
      </c>
      <c r="I43" s="475">
        <f t="shared" si="1"/>
        <v>0</v>
      </c>
      <c r="J43" s="475" t="e">
        <f t="shared" si="2"/>
        <v>#DIV/0!</v>
      </c>
      <c r="K43" s="475" t="e">
        <f t="shared" si="3"/>
        <v>#DIV/0!</v>
      </c>
    </row>
    <row r="44" spans="1:11" s="307" customFormat="1" ht="14.25" x14ac:dyDescent="0.2">
      <c r="A44" s="462">
        <v>34</v>
      </c>
      <c r="B44" s="311" t="s">
        <v>107</v>
      </c>
      <c r="C44" s="475">
        <v>0</v>
      </c>
      <c r="D44" s="475">
        <v>4</v>
      </c>
      <c r="E44" s="475">
        <v>2</v>
      </c>
      <c r="F44" s="475">
        <f t="shared" si="0"/>
        <v>6</v>
      </c>
      <c r="G44" s="475">
        <v>3874.9</v>
      </c>
      <c r="H44" s="475">
        <v>6556.67</v>
      </c>
      <c r="I44" s="475">
        <f t="shared" si="1"/>
        <v>10431.57</v>
      </c>
      <c r="J44" s="475">
        <f t="shared" si="2"/>
        <v>1738.595</v>
      </c>
      <c r="K44" s="475">
        <f t="shared" si="3"/>
        <v>169.20875377429095</v>
      </c>
    </row>
    <row r="45" spans="1:11" s="307" customFormat="1" ht="14.25" x14ac:dyDescent="0.2">
      <c r="A45" s="462">
        <v>35</v>
      </c>
      <c r="B45" s="311" t="s">
        <v>108</v>
      </c>
      <c r="C45" s="475">
        <v>12</v>
      </c>
      <c r="D45" s="475">
        <v>5</v>
      </c>
      <c r="E45" s="475">
        <v>0</v>
      </c>
      <c r="F45" s="475">
        <f t="shared" si="0"/>
        <v>17</v>
      </c>
      <c r="G45" s="475">
        <v>24797.39</v>
      </c>
      <c r="H45" s="475">
        <v>24397.67</v>
      </c>
      <c r="I45" s="475">
        <f t="shared" si="1"/>
        <v>49195.06</v>
      </c>
      <c r="J45" s="475">
        <f t="shared" si="2"/>
        <v>2893.8270588235291</v>
      </c>
      <c r="K45" s="475">
        <f t="shared" si="3"/>
        <v>98.388056162362247</v>
      </c>
    </row>
    <row r="46" spans="1:11" s="307" customFormat="1" ht="14.25" x14ac:dyDescent="0.2">
      <c r="A46" s="462">
        <v>36</v>
      </c>
      <c r="B46" s="311" t="s">
        <v>109</v>
      </c>
      <c r="C46" s="475">
        <v>14</v>
      </c>
      <c r="D46" s="475">
        <v>11</v>
      </c>
      <c r="E46" s="475">
        <v>1</v>
      </c>
      <c r="F46" s="475">
        <f t="shared" si="0"/>
        <v>26</v>
      </c>
      <c r="G46" s="475">
        <v>52621.54</v>
      </c>
      <c r="H46" s="475">
        <v>28886</v>
      </c>
      <c r="I46" s="475">
        <f t="shared" si="1"/>
        <v>81507.540000000008</v>
      </c>
      <c r="J46" s="475">
        <f t="shared" si="2"/>
        <v>3134.9053846153847</v>
      </c>
      <c r="K46" s="475">
        <f t="shared" si="3"/>
        <v>54.893870456850934</v>
      </c>
    </row>
    <row r="47" spans="1:11" s="306" customFormat="1" x14ac:dyDescent="0.2">
      <c r="A47" s="550" t="s">
        <v>63</v>
      </c>
      <c r="B47" s="551"/>
      <c r="C47" s="478">
        <f t="shared" ref="C47:I47" si="4">SUM(C4:C46)</f>
        <v>192</v>
      </c>
      <c r="D47" s="478">
        <f t="shared" si="4"/>
        <v>92</v>
      </c>
      <c r="E47" s="478">
        <f t="shared" si="4"/>
        <v>38</v>
      </c>
      <c r="F47" s="478">
        <f t="shared" si="4"/>
        <v>322</v>
      </c>
      <c r="G47" s="478">
        <f t="shared" si="4"/>
        <v>551029.56000000006</v>
      </c>
      <c r="H47" s="478">
        <f t="shared" si="4"/>
        <v>331975.5</v>
      </c>
      <c r="I47" s="478">
        <f t="shared" si="4"/>
        <v>883005.05999999982</v>
      </c>
      <c r="J47" s="478">
        <f t="shared" si="2"/>
        <v>2742.2517391304341</v>
      </c>
      <c r="K47" s="478">
        <f t="shared" si="3"/>
        <v>60.246404929710117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162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316"/>
      <c r="B9" s="316"/>
      <c r="C9" s="316"/>
      <c r="D9" s="316"/>
      <c r="E9" s="316"/>
      <c r="F9" s="316"/>
      <c r="G9" s="316"/>
      <c r="H9" s="316"/>
      <c r="I9" s="316"/>
      <c r="J9" s="316"/>
      <c r="K9" s="319" t="s">
        <v>2</v>
      </c>
    </row>
    <row r="10" spans="1:11" ht="30" customHeight="1" x14ac:dyDescent="0.2">
      <c r="A10" s="315" t="s">
        <v>64</v>
      </c>
      <c r="B10" s="315" t="s">
        <v>117</v>
      </c>
      <c r="C10" s="315" t="s">
        <v>118</v>
      </c>
      <c r="D10" s="315" t="s">
        <v>67</v>
      </c>
      <c r="E10" s="315" t="s">
        <v>119</v>
      </c>
      <c r="F10" s="315" t="s">
        <v>69</v>
      </c>
      <c r="G10" s="315" t="s">
        <v>70</v>
      </c>
      <c r="H10" s="315" t="s">
        <v>71</v>
      </c>
      <c r="I10" s="315" t="s">
        <v>72</v>
      </c>
      <c r="J10" s="315" t="s">
        <v>73</v>
      </c>
      <c r="K10" s="315" t="s">
        <v>74</v>
      </c>
    </row>
    <row r="11" spans="1:11" s="314" customFormat="1" ht="14.25" x14ac:dyDescent="0.2">
      <c r="A11" s="317">
        <v>1</v>
      </c>
      <c r="B11" s="318" t="s">
        <v>75</v>
      </c>
      <c r="C11" s="475">
        <v>235</v>
      </c>
      <c r="D11" s="475">
        <v>25</v>
      </c>
      <c r="E11" s="475">
        <v>38</v>
      </c>
      <c r="F11" s="475">
        <f t="shared" ref="F11:F46" si="0">(C11+D11+E11)</f>
        <v>298</v>
      </c>
      <c r="G11" s="475">
        <v>846103</v>
      </c>
      <c r="H11" s="475">
        <v>523005.36</v>
      </c>
      <c r="I11" s="475">
        <f t="shared" ref="I11:I46" si="1">(G11+H11)</f>
        <v>1369108.3599999999</v>
      </c>
      <c r="J11" s="475">
        <f t="shared" ref="J11:J47" si="2">(I11/F11)</f>
        <v>4594.3233557046979</v>
      </c>
      <c r="K11" s="475">
        <f t="shared" ref="K11:K47" si="3">(H11/G11)*100</f>
        <v>61.813438789367247</v>
      </c>
    </row>
    <row r="12" spans="1:11" s="314" customFormat="1" ht="14.25" x14ac:dyDescent="0.2">
      <c r="A12" s="317">
        <v>2</v>
      </c>
      <c r="B12" s="318" t="s">
        <v>76</v>
      </c>
      <c r="C12" s="475">
        <v>36</v>
      </c>
      <c r="D12" s="475">
        <v>6</v>
      </c>
      <c r="E12" s="475">
        <v>26</v>
      </c>
      <c r="F12" s="475">
        <f t="shared" si="0"/>
        <v>68</v>
      </c>
      <c r="G12" s="475">
        <v>236499.36</v>
      </c>
      <c r="H12" s="475">
        <v>86792.76</v>
      </c>
      <c r="I12" s="475">
        <f t="shared" si="1"/>
        <v>323292.12</v>
      </c>
      <c r="J12" s="475">
        <f t="shared" si="2"/>
        <v>4754.2958823529407</v>
      </c>
      <c r="K12" s="475">
        <f t="shared" si="3"/>
        <v>36.698940749776234</v>
      </c>
    </row>
    <row r="13" spans="1:11" s="314" customFormat="1" ht="14.25" x14ac:dyDescent="0.2">
      <c r="A13" s="317">
        <v>3</v>
      </c>
      <c r="B13" s="318" t="s">
        <v>77</v>
      </c>
      <c r="C13" s="475">
        <v>51</v>
      </c>
      <c r="D13" s="475">
        <v>31</v>
      </c>
      <c r="E13" s="475">
        <v>12</v>
      </c>
      <c r="F13" s="475">
        <f t="shared" si="0"/>
        <v>94</v>
      </c>
      <c r="G13" s="475">
        <v>189430</v>
      </c>
      <c r="H13" s="475">
        <v>91120.7</v>
      </c>
      <c r="I13" s="475">
        <f t="shared" si="1"/>
        <v>280550.7</v>
      </c>
      <c r="J13" s="475">
        <f t="shared" si="2"/>
        <v>2984.5819148936171</v>
      </c>
      <c r="K13" s="475">
        <f t="shared" si="3"/>
        <v>48.102570870506256</v>
      </c>
    </row>
    <row r="14" spans="1:11" s="314" customFormat="1" ht="14.25" x14ac:dyDescent="0.2">
      <c r="A14" s="317">
        <v>4</v>
      </c>
      <c r="B14" s="318" t="s">
        <v>78</v>
      </c>
      <c r="C14" s="475">
        <v>108</v>
      </c>
      <c r="D14" s="475">
        <v>13</v>
      </c>
      <c r="E14" s="475">
        <v>17</v>
      </c>
      <c r="F14" s="475">
        <f t="shared" si="0"/>
        <v>138</v>
      </c>
      <c r="G14" s="475">
        <v>241943.89</v>
      </c>
      <c r="H14" s="475">
        <v>157774.17000000001</v>
      </c>
      <c r="I14" s="475">
        <f t="shared" si="1"/>
        <v>399718.06000000006</v>
      </c>
      <c r="J14" s="475">
        <f t="shared" si="2"/>
        <v>2896.5076811594208</v>
      </c>
      <c r="K14" s="475">
        <f t="shared" si="3"/>
        <v>65.211057820059025</v>
      </c>
    </row>
    <row r="15" spans="1:11" s="314" customFormat="1" ht="14.25" x14ac:dyDescent="0.2">
      <c r="A15" s="317">
        <v>5</v>
      </c>
      <c r="B15" s="318" t="s">
        <v>79</v>
      </c>
      <c r="C15" s="475">
        <v>33</v>
      </c>
      <c r="D15" s="475">
        <v>8</v>
      </c>
      <c r="E15" s="475">
        <v>19</v>
      </c>
      <c r="F15" s="475">
        <f t="shared" si="0"/>
        <v>60</v>
      </c>
      <c r="G15" s="475">
        <v>44940.66</v>
      </c>
      <c r="H15" s="475">
        <v>112596.34</v>
      </c>
      <c r="I15" s="475">
        <f t="shared" si="1"/>
        <v>157537</v>
      </c>
      <c r="J15" s="475">
        <f t="shared" si="2"/>
        <v>2625.6166666666668</v>
      </c>
      <c r="K15" s="475">
        <f t="shared" si="3"/>
        <v>250.54447353465656</v>
      </c>
    </row>
    <row r="16" spans="1:11" s="314" customFormat="1" ht="14.25" x14ac:dyDescent="0.2">
      <c r="A16" s="317">
        <v>6</v>
      </c>
      <c r="B16" s="318" t="s">
        <v>80</v>
      </c>
      <c r="C16" s="475">
        <v>38</v>
      </c>
      <c r="D16" s="475">
        <v>8</v>
      </c>
      <c r="E16" s="475">
        <v>0</v>
      </c>
      <c r="F16" s="475">
        <f t="shared" si="0"/>
        <v>46</v>
      </c>
      <c r="G16" s="475">
        <v>134775.39000000001</v>
      </c>
      <c r="H16" s="475">
        <v>44947.92</v>
      </c>
      <c r="I16" s="475">
        <f t="shared" si="1"/>
        <v>179723.31</v>
      </c>
      <c r="J16" s="475">
        <f t="shared" si="2"/>
        <v>3907.0284782608696</v>
      </c>
      <c r="K16" s="475">
        <f t="shared" si="3"/>
        <v>33.350242948657019</v>
      </c>
    </row>
    <row r="17" spans="1:11" s="314" customFormat="1" ht="14.25" x14ac:dyDescent="0.2">
      <c r="A17" s="317">
        <v>7</v>
      </c>
      <c r="B17" s="318" t="s">
        <v>81</v>
      </c>
      <c r="C17" s="475">
        <v>34</v>
      </c>
      <c r="D17" s="475">
        <v>0</v>
      </c>
      <c r="E17" s="475">
        <v>16</v>
      </c>
      <c r="F17" s="475">
        <f t="shared" si="0"/>
        <v>50</v>
      </c>
      <c r="G17" s="475">
        <v>41531.58</v>
      </c>
      <c r="H17" s="475">
        <v>54348.88</v>
      </c>
      <c r="I17" s="475">
        <f t="shared" si="1"/>
        <v>95880.459999999992</v>
      </c>
      <c r="J17" s="475">
        <f t="shared" si="2"/>
        <v>1917.6091999999999</v>
      </c>
      <c r="K17" s="475">
        <f t="shared" si="3"/>
        <v>130.8615756973368</v>
      </c>
    </row>
    <row r="18" spans="1:11" s="314" customFormat="1" ht="14.25" x14ac:dyDescent="0.2">
      <c r="A18" s="317">
        <v>8</v>
      </c>
      <c r="B18" s="318" t="s">
        <v>82</v>
      </c>
      <c r="C18" s="475">
        <v>53</v>
      </c>
      <c r="D18" s="475">
        <v>10</v>
      </c>
      <c r="E18" s="475">
        <v>19</v>
      </c>
      <c r="F18" s="475">
        <f t="shared" si="0"/>
        <v>82</v>
      </c>
      <c r="G18" s="475">
        <v>342873.61</v>
      </c>
      <c r="H18" s="475">
        <v>142269.64000000001</v>
      </c>
      <c r="I18" s="475">
        <f t="shared" si="1"/>
        <v>485143.25</v>
      </c>
      <c r="J18" s="475">
        <f t="shared" si="2"/>
        <v>5916.3810975609758</v>
      </c>
      <c r="K18" s="475">
        <f t="shared" si="3"/>
        <v>41.493318777143571</v>
      </c>
    </row>
    <row r="19" spans="1:11" s="314" customFormat="1" ht="14.25" x14ac:dyDescent="0.2">
      <c r="A19" s="317">
        <v>9</v>
      </c>
      <c r="B19" s="318" t="s">
        <v>83</v>
      </c>
      <c r="C19" s="475">
        <v>36</v>
      </c>
      <c r="D19" s="475">
        <v>9</v>
      </c>
      <c r="E19" s="475">
        <v>10</v>
      </c>
      <c r="F19" s="475">
        <f t="shared" si="0"/>
        <v>55</v>
      </c>
      <c r="G19" s="475">
        <v>42898.98</v>
      </c>
      <c r="H19" s="475">
        <v>15716.48</v>
      </c>
      <c r="I19" s="475">
        <f t="shared" si="1"/>
        <v>58615.460000000006</v>
      </c>
      <c r="J19" s="475">
        <f t="shared" si="2"/>
        <v>1065.7356363636366</v>
      </c>
      <c r="K19" s="475">
        <f t="shared" si="3"/>
        <v>36.636022581422679</v>
      </c>
    </row>
    <row r="20" spans="1:11" s="314" customFormat="1" ht="14.25" x14ac:dyDescent="0.2">
      <c r="A20" s="317">
        <v>10</v>
      </c>
      <c r="B20" s="318" t="s">
        <v>84</v>
      </c>
      <c r="C20" s="475">
        <v>43</v>
      </c>
      <c r="D20" s="475">
        <v>6</v>
      </c>
      <c r="E20" s="475">
        <v>6</v>
      </c>
      <c r="F20" s="475">
        <f t="shared" si="0"/>
        <v>55</v>
      </c>
      <c r="G20" s="475">
        <v>215073.62</v>
      </c>
      <c r="H20" s="475">
        <v>112517.62</v>
      </c>
      <c r="I20" s="475">
        <f t="shared" si="1"/>
        <v>327591.24</v>
      </c>
      <c r="J20" s="475">
        <f t="shared" si="2"/>
        <v>5956.2043636363633</v>
      </c>
      <c r="K20" s="475">
        <f t="shared" si="3"/>
        <v>52.315862819438294</v>
      </c>
    </row>
    <row r="21" spans="1:11" s="314" customFormat="1" ht="14.25" x14ac:dyDescent="0.2">
      <c r="A21" s="317">
        <v>11</v>
      </c>
      <c r="B21" s="318" t="s">
        <v>85</v>
      </c>
      <c r="C21" s="475">
        <v>19</v>
      </c>
      <c r="D21" s="475">
        <v>2</v>
      </c>
      <c r="E21" s="475">
        <v>10</v>
      </c>
      <c r="F21" s="475">
        <f t="shared" si="0"/>
        <v>31</v>
      </c>
      <c r="G21" s="475">
        <v>95779.42</v>
      </c>
      <c r="H21" s="475">
        <v>57445.45</v>
      </c>
      <c r="I21" s="475">
        <f t="shared" si="1"/>
        <v>153224.87</v>
      </c>
      <c r="J21" s="475">
        <f t="shared" si="2"/>
        <v>4942.7377419354834</v>
      </c>
      <c r="K21" s="475">
        <f t="shared" si="3"/>
        <v>59.97681965499477</v>
      </c>
    </row>
    <row r="22" spans="1:11" s="314" customFormat="1" ht="14.25" x14ac:dyDescent="0.2">
      <c r="A22" s="317">
        <v>12</v>
      </c>
      <c r="B22" s="318" t="s">
        <v>86</v>
      </c>
      <c r="C22" s="475">
        <v>31</v>
      </c>
      <c r="D22" s="475">
        <v>10</v>
      </c>
      <c r="E22" s="475">
        <v>0</v>
      </c>
      <c r="F22" s="475">
        <f t="shared" si="0"/>
        <v>41</v>
      </c>
      <c r="G22" s="475">
        <v>57520.76</v>
      </c>
      <c r="H22" s="475">
        <v>34825.370000000003</v>
      </c>
      <c r="I22" s="475">
        <f t="shared" si="1"/>
        <v>92346.13</v>
      </c>
      <c r="J22" s="475">
        <f t="shared" si="2"/>
        <v>2252.3446341463414</v>
      </c>
      <c r="K22" s="475">
        <f t="shared" si="3"/>
        <v>60.544001852548547</v>
      </c>
    </row>
    <row r="23" spans="1:11" s="314" customFormat="1" ht="14.25" x14ac:dyDescent="0.2">
      <c r="A23" s="317">
        <v>13</v>
      </c>
      <c r="B23" s="318" t="s">
        <v>87</v>
      </c>
      <c r="C23" s="475">
        <v>194</v>
      </c>
      <c r="D23" s="475">
        <v>29</v>
      </c>
      <c r="E23" s="475">
        <v>15</v>
      </c>
      <c r="F23" s="475">
        <f t="shared" si="0"/>
        <v>238</v>
      </c>
      <c r="G23" s="475">
        <v>352364.23</v>
      </c>
      <c r="H23" s="475">
        <v>119348.8</v>
      </c>
      <c r="I23" s="475">
        <f t="shared" si="1"/>
        <v>471713.02999999997</v>
      </c>
      <c r="J23" s="475">
        <f t="shared" si="2"/>
        <v>1981.9875210084033</v>
      </c>
      <c r="K23" s="475">
        <f t="shared" si="3"/>
        <v>33.870861409513672</v>
      </c>
    </row>
    <row r="24" spans="1:11" s="314" customFormat="1" ht="14.25" x14ac:dyDescent="0.2">
      <c r="A24" s="317">
        <v>14</v>
      </c>
      <c r="B24" s="318" t="s">
        <v>88</v>
      </c>
      <c r="C24" s="475">
        <v>50</v>
      </c>
      <c r="D24" s="475">
        <v>9</v>
      </c>
      <c r="E24" s="475">
        <v>6</v>
      </c>
      <c r="F24" s="475">
        <f t="shared" si="0"/>
        <v>65</v>
      </c>
      <c r="G24" s="475">
        <v>51299.35</v>
      </c>
      <c r="H24" s="475">
        <v>25860.07</v>
      </c>
      <c r="I24" s="475">
        <f t="shared" si="1"/>
        <v>77159.42</v>
      </c>
      <c r="J24" s="475">
        <f t="shared" si="2"/>
        <v>1187.068</v>
      </c>
      <c r="K24" s="475">
        <f t="shared" si="3"/>
        <v>50.410131902256069</v>
      </c>
    </row>
    <row r="25" spans="1:11" s="314" customFormat="1" ht="14.25" x14ac:dyDescent="0.2">
      <c r="A25" s="317">
        <v>15</v>
      </c>
      <c r="B25" s="318" t="s">
        <v>89</v>
      </c>
      <c r="C25" s="475">
        <v>148</v>
      </c>
      <c r="D25" s="475">
        <v>31</v>
      </c>
      <c r="E25" s="475">
        <v>14</v>
      </c>
      <c r="F25" s="475">
        <f t="shared" si="0"/>
        <v>193</v>
      </c>
      <c r="G25" s="475">
        <v>747045.34</v>
      </c>
      <c r="H25" s="475">
        <v>523203.75</v>
      </c>
      <c r="I25" s="475">
        <f t="shared" si="1"/>
        <v>1270249.0899999999</v>
      </c>
      <c r="J25" s="475">
        <f t="shared" si="2"/>
        <v>6581.6015025906727</v>
      </c>
      <c r="K25" s="475">
        <f t="shared" si="3"/>
        <v>70.036411712306517</v>
      </c>
    </row>
    <row r="26" spans="1:11" s="314" customFormat="1" ht="14.25" x14ac:dyDescent="0.2">
      <c r="A26" s="317">
        <v>16</v>
      </c>
      <c r="B26" s="318" t="s">
        <v>90</v>
      </c>
      <c r="C26" s="475">
        <v>82</v>
      </c>
      <c r="D26" s="475">
        <v>9</v>
      </c>
      <c r="E26" s="475">
        <v>31</v>
      </c>
      <c r="F26" s="475">
        <f t="shared" si="0"/>
        <v>122</v>
      </c>
      <c r="G26" s="475">
        <v>359085.88</v>
      </c>
      <c r="H26" s="475">
        <v>218692.29</v>
      </c>
      <c r="I26" s="475">
        <f t="shared" si="1"/>
        <v>577778.17000000004</v>
      </c>
      <c r="J26" s="475">
        <f t="shared" si="2"/>
        <v>4735.8866393442622</v>
      </c>
      <c r="K26" s="475">
        <f t="shared" si="3"/>
        <v>60.90250332316046</v>
      </c>
    </row>
    <row r="27" spans="1:11" s="314" customFormat="1" ht="14.25" x14ac:dyDescent="0.2">
      <c r="A27" s="317">
        <v>17</v>
      </c>
      <c r="B27" s="318" t="s">
        <v>91</v>
      </c>
      <c r="C27" s="475">
        <v>0</v>
      </c>
      <c r="D27" s="475">
        <v>0</v>
      </c>
      <c r="E27" s="475">
        <v>11</v>
      </c>
      <c r="F27" s="475">
        <f t="shared" si="0"/>
        <v>11</v>
      </c>
      <c r="G27" s="475">
        <v>99276.82</v>
      </c>
      <c r="H27" s="475">
        <v>22724.7</v>
      </c>
      <c r="I27" s="475">
        <f t="shared" si="1"/>
        <v>122001.52</v>
      </c>
      <c r="J27" s="475">
        <f t="shared" si="2"/>
        <v>11091.047272727274</v>
      </c>
      <c r="K27" s="475">
        <f t="shared" si="3"/>
        <v>22.890237620423378</v>
      </c>
    </row>
    <row r="28" spans="1:11" s="314" customFormat="1" ht="14.25" x14ac:dyDescent="0.2">
      <c r="A28" s="317">
        <v>18</v>
      </c>
      <c r="B28" s="318" t="s">
        <v>92</v>
      </c>
      <c r="C28" s="475">
        <v>0</v>
      </c>
      <c r="D28" s="475">
        <v>0</v>
      </c>
      <c r="E28" s="475">
        <v>0</v>
      </c>
      <c r="F28" s="475">
        <f t="shared" si="0"/>
        <v>0</v>
      </c>
      <c r="G28" s="475">
        <v>0</v>
      </c>
      <c r="H28" s="475">
        <v>0</v>
      </c>
      <c r="I28" s="475">
        <f t="shared" si="1"/>
        <v>0</v>
      </c>
      <c r="J28" s="475" t="e">
        <f t="shared" si="2"/>
        <v>#DIV/0!</v>
      </c>
      <c r="K28" s="475" t="e">
        <f t="shared" si="3"/>
        <v>#DIV/0!</v>
      </c>
    </row>
    <row r="29" spans="1:11" s="314" customFormat="1" ht="14.25" x14ac:dyDescent="0.2">
      <c r="A29" s="317">
        <v>19</v>
      </c>
      <c r="B29" s="318" t="s">
        <v>93</v>
      </c>
      <c r="C29" s="475">
        <v>44</v>
      </c>
      <c r="D29" s="475">
        <v>16</v>
      </c>
      <c r="E29" s="475">
        <v>26</v>
      </c>
      <c r="F29" s="475">
        <f t="shared" si="0"/>
        <v>86</v>
      </c>
      <c r="G29" s="475">
        <v>66511.820000000007</v>
      </c>
      <c r="H29" s="475">
        <v>38580.01</v>
      </c>
      <c r="I29" s="475">
        <f t="shared" si="1"/>
        <v>105091.83000000002</v>
      </c>
      <c r="J29" s="475">
        <f t="shared" si="2"/>
        <v>1221.9980232558141</v>
      </c>
      <c r="K29" s="475">
        <f t="shared" si="3"/>
        <v>58.004742615673422</v>
      </c>
    </row>
    <row r="30" spans="1:11" s="314" customFormat="1" ht="14.25" x14ac:dyDescent="0.2">
      <c r="A30" s="317">
        <v>20</v>
      </c>
      <c r="B30" s="318" t="s">
        <v>94</v>
      </c>
      <c r="C30" s="475">
        <v>37</v>
      </c>
      <c r="D30" s="475">
        <v>4</v>
      </c>
      <c r="E30" s="475">
        <v>23</v>
      </c>
      <c r="F30" s="475">
        <f t="shared" si="0"/>
        <v>64</v>
      </c>
      <c r="G30" s="475">
        <v>87389.24</v>
      </c>
      <c r="H30" s="475">
        <v>72582.78</v>
      </c>
      <c r="I30" s="475">
        <f t="shared" si="1"/>
        <v>159972.02000000002</v>
      </c>
      <c r="J30" s="475">
        <f t="shared" si="2"/>
        <v>2499.5628125000003</v>
      </c>
      <c r="K30" s="475">
        <f t="shared" si="3"/>
        <v>83.056884348690971</v>
      </c>
    </row>
    <row r="31" spans="1:11" s="314" customFormat="1" ht="14.25" x14ac:dyDescent="0.2">
      <c r="A31" s="317">
        <v>21</v>
      </c>
      <c r="B31" s="318" t="s">
        <v>95</v>
      </c>
      <c r="C31" s="475">
        <v>20</v>
      </c>
      <c r="D31" s="475">
        <v>4</v>
      </c>
      <c r="E31" s="475">
        <v>5</v>
      </c>
      <c r="F31" s="475">
        <f t="shared" si="0"/>
        <v>29</v>
      </c>
      <c r="G31" s="475">
        <v>20316.16</v>
      </c>
      <c r="H31" s="475">
        <v>6393.21</v>
      </c>
      <c r="I31" s="475">
        <f t="shared" si="1"/>
        <v>26709.37</v>
      </c>
      <c r="J31" s="475">
        <f t="shared" si="2"/>
        <v>921.01275862068962</v>
      </c>
      <c r="K31" s="475">
        <f t="shared" si="3"/>
        <v>31.468594458795362</v>
      </c>
    </row>
    <row r="32" spans="1:11" s="314" customFormat="1" ht="14.25" x14ac:dyDescent="0.2">
      <c r="A32" s="317">
        <v>22</v>
      </c>
      <c r="B32" s="318" t="s">
        <v>96</v>
      </c>
      <c r="C32" s="475">
        <v>133</v>
      </c>
      <c r="D32" s="475">
        <v>8</v>
      </c>
      <c r="E32" s="475">
        <v>26</v>
      </c>
      <c r="F32" s="475">
        <f t="shared" si="0"/>
        <v>167</v>
      </c>
      <c r="G32" s="475">
        <v>210399.35999999999</v>
      </c>
      <c r="H32" s="475">
        <v>195327.54</v>
      </c>
      <c r="I32" s="475">
        <f t="shared" si="1"/>
        <v>405726.9</v>
      </c>
      <c r="J32" s="475">
        <f t="shared" si="2"/>
        <v>2429.5023952095808</v>
      </c>
      <c r="K32" s="475">
        <f t="shared" si="3"/>
        <v>92.836565662557163</v>
      </c>
    </row>
    <row r="33" spans="1:11" s="314" customFormat="1" ht="14.25" x14ac:dyDescent="0.2">
      <c r="A33" s="317">
        <v>23</v>
      </c>
      <c r="B33" s="318" t="s">
        <v>97</v>
      </c>
      <c r="C33" s="475">
        <v>67</v>
      </c>
      <c r="D33" s="475">
        <v>4</v>
      </c>
      <c r="E33" s="475">
        <v>11</v>
      </c>
      <c r="F33" s="475">
        <f t="shared" si="0"/>
        <v>82</v>
      </c>
      <c r="G33" s="475">
        <v>44610.69</v>
      </c>
      <c r="H33" s="475">
        <v>66262.95</v>
      </c>
      <c r="I33" s="475">
        <f t="shared" si="1"/>
        <v>110873.64</v>
      </c>
      <c r="J33" s="475">
        <f t="shared" si="2"/>
        <v>1352.1175609756096</v>
      </c>
      <c r="K33" s="475">
        <f t="shared" si="3"/>
        <v>148.53603474862189</v>
      </c>
    </row>
    <row r="34" spans="1:11" s="314" customFormat="1" ht="14.25" x14ac:dyDescent="0.2">
      <c r="A34" s="462">
        <v>24</v>
      </c>
      <c r="B34" s="318" t="s">
        <v>110</v>
      </c>
      <c r="C34" s="475">
        <v>0</v>
      </c>
      <c r="D34" s="475">
        <v>0</v>
      </c>
      <c r="E34" s="475">
        <v>0</v>
      </c>
      <c r="F34" s="475">
        <f>(C34+D34+E34)</f>
        <v>0</v>
      </c>
      <c r="G34" s="475">
        <v>346334.46</v>
      </c>
      <c r="H34" s="475">
        <v>98086.080000000002</v>
      </c>
      <c r="I34" s="475">
        <f>(G34+H34)</f>
        <v>444420.54000000004</v>
      </c>
      <c r="J34" s="475" t="e">
        <f>(I34/F34)</f>
        <v>#DIV/0!</v>
      </c>
      <c r="K34" s="475">
        <f>(H34/G34)*100</f>
        <v>28.321201418998271</v>
      </c>
    </row>
    <row r="35" spans="1:11" s="314" customFormat="1" ht="14.25" x14ac:dyDescent="0.2">
      <c r="A35" s="462">
        <v>25</v>
      </c>
      <c r="B35" s="318" t="s">
        <v>98</v>
      </c>
      <c r="C35" s="475">
        <v>41</v>
      </c>
      <c r="D35" s="475">
        <v>13</v>
      </c>
      <c r="E35" s="475">
        <v>4</v>
      </c>
      <c r="F35" s="475">
        <f t="shared" si="0"/>
        <v>58</v>
      </c>
      <c r="G35" s="475">
        <v>87666.74</v>
      </c>
      <c r="H35" s="475">
        <v>89845.71</v>
      </c>
      <c r="I35" s="475">
        <f t="shared" si="1"/>
        <v>177512.45</v>
      </c>
      <c r="J35" s="475">
        <f t="shared" si="2"/>
        <v>3060.559482758621</v>
      </c>
      <c r="K35" s="475">
        <f t="shared" si="3"/>
        <v>102.4855150311281</v>
      </c>
    </row>
    <row r="36" spans="1:11" s="314" customFormat="1" ht="14.25" x14ac:dyDescent="0.2">
      <c r="A36" s="462">
        <v>26</v>
      </c>
      <c r="B36" s="318" t="s">
        <v>99</v>
      </c>
      <c r="C36" s="475">
        <v>193</v>
      </c>
      <c r="D36" s="475">
        <v>69</v>
      </c>
      <c r="E36" s="475">
        <v>41</v>
      </c>
      <c r="F36" s="475">
        <f t="shared" si="0"/>
        <v>303</v>
      </c>
      <c r="G36" s="475">
        <v>1138956.74</v>
      </c>
      <c r="H36" s="475">
        <v>756628.47</v>
      </c>
      <c r="I36" s="475">
        <f t="shared" si="1"/>
        <v>1895585.21</v>
      </c>
      <c r="J36" s="475">
        <f t="shared" si="2"/>
        <v>6256.0567986798678</v>
      </c>
      <c r="K36" s="475">
        <f t="shared" si="3"/>
        <v>66.431712761979</v>
      </c>
    </row>
    <row r="37" spans="1:11" s="314" customFormat="1" ht="14.25" x14ac:dyDescent="0.2">
      <c r="A37" s="462">
        <v>27</v>
      </c>
      <c r="B37" s="318" t="s">
        <v>100</v>
      </c>
      <c r="C37" s="475">
        <v>43</v>
      </c>
      <c r="D37" s="475">
        <v>16</v>
      </c>
      <c r="E37" s="475">
        <v>0</v>
      </c>
      <c r="F37" s="475">
        <f t="shared" si="0"/>
        <v>59</v>
      </c>
      <c r="G37" s="475">
        <v>246440.02</v>
      </c>
      <c r="H37" s="475">
        <v>138240.04999999999</v>
      </c>
      <c r="I37" s="475">
        <f t="shared" si="1"/>
        <v>384680.06999999995</v>
      </c>
      <c r="J37" s="475">
        <f t="shared" si="2"/>
        <v>6520.001186440677</v>
      </c>
      <c r="K37" s="475">
        <f t="shared" si="3"/>
        <v>56.094805543352898</v>
      </c>
    </row>
    <row r="38" spans="1:11" s="314" customFormat="1" ht="14.25" x14ac:dyDescent="0.2">
      <c r="A38" s="462">
        <v>28</v>
      </c>
      <c r="B38" s="318" t="s">
        <v>101</v>
      </c>
      <c r="C38" s="475">
        <v>62</v>
      </c>
      <c r="D38" s="475">
        <v>17</v>
      </c>
      <c r="E38" s="475">
        <v>0</v>
      </c>
      <c r="F38" s="475">
        <f t="shared" si="0"/>
        <v>79</v>
      </c>
      <c r="G38" s="475">
        <v>232077.92</v>
      </c>
      <c r="H38" s="475">
        <v>0</v>
      </c>
      <c r="I38" s="475">
        <f t="shared" si="1"/>
        <v>232077.92</v>
      </c>
      <c r="J38" s="475">
        <f t="shared" si="2"/>
        <v>2937.6951898734178</v>
      </c>
      <c r="K38" s="475">
        <f t="shared" si="3"/>
        <v>0</v>
      </c>
    </row>
    <row r="39" spans="1:11" s="314" customFormat="1" ht="14.25" x14ac:dyDescent="0.2">
      <c r="A39" s="462">
        <v>29</v>
      </c>
      <c r="B39" s="318" t="s">
        <v>102</v>
      </c>
      <c r="C39" s="475">
        <v>190</v>
      </c>
      <c r="D39" s="475">
        <v>18</v>
      </c>
      <c r="E39" s="475">
        <v>13</v>
      </c>
      <c r="F39" s="475">
        <f t="shared" si="0"/>
        <v>221</v>
      </c>
      <c r="G39" s="475">
        <v>683545.17</v>
      </c>
      <c r="H39" s="475">
        <v>505462.6</v>
      </c>
      <c r="I39" s="475">
        <f t="shared" si="1"/>
        <v>1189007.77</v>
      </c>
      <c r="J39" s="475">
        <f t="shared" si="2"/>
        <v>5380.1256561085975</v>
      </c>
      <c r="K39" s="475">
        <f t="shared" si="3"/>
        <v>73.947212588745231</v>
      </c>
    </row>
    <row r="40" spans="1:11" s="314" customFormat="1" ht="14.25" x14ac:dyDescent="0.2">
      <c r="A40" s="462">
        <v>30</v>
      </c>
      <c r="B40" s="318" t="s">
        <v>103</v>
      </c>
      <c r="C40" s="475">
        <v>268</v>
      </c>
      <c r="D40" s="475">
        <v>43</v>
      </c>
      <c r="E40" s="475">
        <v>9</v>
      </c>
      <c r="F40" s="475">
        <f t="shared" si="0"/>
        <v>320</v>
      </c>
      <c r="G40" s="475">
        <v>899629.43</v>
      </c>
      <c r="H40" s="475">
        <v>498707.37</v>
      </c>
      <c r="I40" s="475">
        <f t="shared" si="1"/>
        <v>1398336.8</v>
      </c>
      <c r="J40" s="475">
        <f t="shared" si="2"/>
        <v>4369.8024999999998</v>
      </c>
      <c r="K40" s="475">
        <f t="shared" si="3"/>
        <v>55.434754952380786</v>
      </c>
    </row>
    <row r="41" spans="1:11" s="314" customFormat="1" ht="14.25" x14ac:dyDescent="0.2">
      <c r="A41" s="462">
        <v>31</v>
      </c>
      <c r="B41" s="318" t="s">
        <v>104</v>
      </c>
      <c r="C41" s="475">
        <v>92</v>
      </c>
      <c r="D41" s="475">
        <v>7</v>
      </c>
      <c r="E41" s="475">
        <v>0</v>
      </c>
      <c r="F41" s="475">
        <f t="shared" si="0"/>
        <v>99</v>
      </c>
      <c r="G41" s="475">
        <v>242375.96</v>
      </c>
      <c r="H41" s="475">
        <v>203414.9</v>
      </c>
      <c r="I41" s="475">
        <f t="shared" si="1"/>
        <v>445790.86</v>
      </c>
      <c r="J41" s="475">
        <f t="shared" si="2"/>
        <v>4502.93797979798</v>
      </c>
      <c r="K41" s="475">
        <f t="shared" si="3"/>
        <v>83.925361244572272</v>
      </c>
    </row>
    <row r="42" spans="1:11" s="314" customFormat="1" ht="14.25" x14ac:dyDescent="0.2">
      <c r="A42" s="462">
        <v>32</v>
      </c>
      <c r="B42" s="318" t="s">
        <v>105</v>
      </c>
      <c r="C42" s="475">
        <v>23</v>
      </c>
      <c r="D42" s="475">
        <v>142</v>
      </c>
      <c r="E42" s="475">
        <v>43</v>
      </c>
      <c r="F42" s="475">
        <f t="shared" si="0"/>
        <v>208</v>
      </c>
      <c r="G42" s="475">
        <v>403050.57</v>
      </c>
      <c r="H42" s="475">
        <v>312548.82</v>
      </c>
      <c r="I42" s="475">
        <f t="shared" si="1"/>
        <v>715599.39</v>
      </c>
      <c r="J42" s="475">
        <f t="shared" si="2"/>
        <v>3440.3816826923075</v>
      </c>
      <c r="K42" s="475">
        <f t="shared" si="3"/>
        <v>77.54580771340926</v>
      </c>
    </row>
    <row r="43" spans="1:11" s="314" customFormat="1" ht="14.25" x14ac:dyDescent="0.2">
      <c r="A43" s="462">
        <v>33</v>
      </c>
      <c r="B43" s="318" t="s">
        <v>106</v>
      </c>
      <c r="C43" s="475">
        <v>2</v>
      </c>
      <c r="D43" s="475">
        <v>0</v>
      </c>
      <c r="E43" s="475">
        <v>2</v>
      </c>
      <c r="F43" s="475">
        <f t="shared" si="0"/>
        <v>4</v>
      </c>
      <c r="G43" s="475">
        <v>476632.65</v>
      </c>
      <c r="H43" s="475">
        <v>268744.13</v>
      </c>
      <c r="I43" s="475">
        <f t="shared" si="1"/>
        <v>745376.78</v>
      </c>
      <c r="J43" s="475">
        <f t="shared" si="2"/>
        <v>186344.19500000001</v>
      </c>
      <c r="K43" s="475">
        <f t="shared" si="3"/>
        <v>56.383911173521163</v>
      </c>
    </row>
    <row r="44" spans="1:11" s="314" customFormat="1" ht="14.25" x14ac:dyDescent="0.2">
      <c r="A44" s="462">
        <v>34</v>
      </c>
      <c r="B44" s="318" t="s">
        <v>107</v>
      </c>
      <c r="C44" s="475">
        <v>0</v>
      </c>
      <c r="D44" s="475">
        <v>0</v>
      </c>
      <c r="E44" s="475">
        <v>8</v>
      </c>
      <c r="F44" s="475">
        <f t="shared" si="0"/>
        <v>8</v>
      </c>
      <c r="G44" s="475">
        <v>34817.11</v>
      </c>
      <c r="H44" s="475">
        <v>29818.59</v>
      </c>
      <c r="I44" s="475">
        <f t="shared" si="1"/>
        <v>64635.7</v>
      </c>
      <c r="J44" s="475">
        <f t="shared" si="2"/>
        <v>8079.4624999999996</v>
      </c>
      <c r="K44" s="475">
        <f t="shared" si="3"/>
        <v>85.643495396372643</v>
      </c>
    </row>
    <row r="45" spans="1:11" s="314" customFormat="1" ht="14.25" x14ac:dyDescent="0.2">
      <c r="A45" s="462">
        <v>35</v>
      </c>
      <c r="B45" s="318" t="s">
        <v>108</v>
      </c>
      <c r="C45" s="475">
        <v>29</v>
      </c>
      <c r="D45" s="475">
        <v>4</v>
      </c>
      <c r="E45" s="475">
        <v>12</v>
      </c>
      <c r="F45" s="475">
        <f t="shared" si="0"/>
        <v>45</v>
      </c>
      <c r="G45" s="475">
        <v>127998.93</v>
      </c>
      <c r="H45" s="475">
        <v>63309.38</v>
      </c>
      <c r="I45" s="475">
        <f t="shared" si="1"/>
        <v>191308.31</v>
      </c>
      <c r="J45" s="475">
        <f t="shared" si="2"/>
        <v>4251.2957777777774</v>
      </c>
      <c r="K45" s="475">
        <f t="shared" si="3"/>
        <v>49.460866586931623</v>
      </c>
    </row>
    <row r="46" spans="1:11" s="314" customFormat="1" ht="14.25" x14ac:dyDescent="0.2">
      <c r="A46" s="462">
        <v>36</v>
      </c>
      <c r="B46" s="318" t="s">
        <v>109</v>
      </c>
      <c r="C46" s="475">
        <v>67</v>
      </c>
      <c r="D46" s="475">
        <v>21</v>
      </c>
      <c r="E46" s="475">
        <v>6</v>
      </c>
      <c r="F46" s="475">
        <f t="shared" si="0"/>
        <v>94</v>
      </c>
      <c r="G46" s="475">
        <v>268173.03000000003</v>
      </c>
      <c r="H46" s="475">
        <v>217868.36</v>
      </c>
      <c r="I46" s="475">
        <f t="shared" si="1"/>
        <v>486041.39</v>
      </c>
      <c r="J46" s="475">
        <f t="shared" si="2"/>
        <v>5170.6530851063835</v>
      </c>
      <c r="K46" s="475">
        <f t="shared" si="3"/>
        <v>81.241711741109825</v>
      </c>
    </row>
    <row r="47" spans="1:11" s="313" customFormat="1" x14ac:dyDescent="0.2">
      <c r="A47" s="550" t="s">
        <v>63</v>
      </c>
      <c r="B47" s="551"/>
      <c r="C47" s="478">
        <f t="shared" ref="C47:I47" si="4">SUM(C4:C46)</f>
        <v>2502</v>
      </c>
      <c r="D47" s="478">
        <f t="shared" si="4"/>
        <v>592</v>
      </c>
      <c r="E47" s="478">
        <f t="shared" si="4"/>
        <v>479</v>
      </c>
      <c r="F47" s="478">
        <f t="shared" si="4"/>
        <v>3573</v>
      </c>
      <c r="G47" s="478">
        <f t="shared" si="4"/>
        <v>9715367.8899999987</v>
      </c>
      <c r="H47" s="478">
        <f t="shared" si="4"/>
        <v>5905011.2500000009</v>
      </c>
      <c r="I47" s="478">
        <f t="shared" si="4"/>
        <v>15620379.139999999</v>
      </c>
      <c r="J47" s="478">
        <f t="shared" si="2"/>
        <v>4371.7825748670584</v>
      </c>
      <c r="K47" s="478">
        <f t="shared" si="3"/>
        <v>60.780109583683526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G17" sqref="G17"/>
      <selection pane="topRight" activeCell="G17" sqref="G17"/>
      <selection pane="bottomLeft" activeCell="G17" sqref="G17"/>
      <selection pane="bottomRight" activeCell="F25" sqref="F25"/>
    </sheetView>
  </sheetViews>
  <sheetFormatPr defaultRowHeight="12.75" x14ac:dyDescent="0.2"/>
  <cols>
    <col min="1" max="1" width="5.7109375" style="2" customWidth="1"/>
    <col min="2" max="2" width="42.28515625" style="2" bestFit="1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163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21" customFormat="1" ht="14.25" x14ac:dyDescent="0.2">
      <c r="A11" s="322">
        <v>1</v>
      </c>
      <c r="B11" s="323" t="s">
        <v>13</v>
      </c>
      <c r="C11" s="475">
        <f>BOB!C11</f>
        <v>13</v>
      </c>
      <c r="D11" s="475">
        <f>BOB!D11</f>
        <v>12</v>
      </c>
      <c r="E11" s="475">
        <f>BOB!E11</f>
        <v>4</v>
      </c>
      <c r="F11" s="475">
        <f>BOB!F11</f>
        <v>29</v>
      </c>
      <c r="G11" s="475">
        <f>BOB!G11</f>
        <v>185899</v>
      </c>
      <c r="H11" s="475">
        <f>BOB!H11</f>
        <v>118468.23</v>
      </c>
      <c r="I11" s="475">
        <f t="shared" ref="I11:I53" si="0">(G11+H11)</f>
        <v>304367.23</v>
      </c>
      <c r="J11" s="475">
        <f t="shared" ref="J11:J54" si="1">(I11/F11)</f>
        <v>10495.42172413793</v>
      </c>
      <c r="K11" s="475">
        <f t="shared" ref="K11:K54" si="2">(H11/G11)*100</f>
        <v>63.727201329754323</v>
      </c>
    </row>
    <row r="12" spans="1:11" s="321" customFormat="1" ht="14.25" x14ac:dyDescent="0.2">
      <c r="A12" s="322">
        <v>2</v>
      </c>
      <c r="B12" s="323" t="s">
        <v>14</v>
      </c>
      <c r="C12" s="475">
        <f>BOI!C11</f>
        <v>1</v>
      </c>
      <c r="D12" s="475">
        <f>BOI!D11</f>
        <v>6</v>
      </c>
      <c r="E12" s="475">
        <f>BOI!E11</f>
        <v>3</v>
      </c>
      <c r="F12" s="475">
        <f>BOI!F11</f>
        <v>10</v>
      </c>
      <c r="G12" s="475">
        <f>BOI!G11</f>
        <v>67731.48</v>
      </c>
      <c r="H12" s="475">
        <f>BOI!H11</f>
        <v>58656.17</v>
      </c>
      <c r="I12" s="475">
        <f t="shared" si="0"/>
        <v>126387.65</v>
      </c>
      <c r="J12" s="475">
        <f t="shared" si="1"/>
        <v>12638.764999999999</v>
      </c>
      <c r="K12" s="475">
        <f t="shared" si="2"/>
        <v>86.601045776646259</v>
      </c>
    </row>
    <row r="13" spans="1:11" s="321" customFormat="1" ht="14.25" x14ac:dyDescent="0.2">
      <c r="A13" s="322">
        <v>3</v>
      </c>
      <c r="B13" s="323" t="s">
        <v>15</v>
      </c>
      <c r="C13" s="475">
        <f>BM!C11</f>
        <v>29</v>
      </c>
      <c r="D13" s="475">
        <f>BM!D11</f>
        <v>22</v>
      </c>
      <c r="E13" s="475">
        <f>BM!E11</f>
        <v>3</v>
      </c>
      <c r="F13" s="475">
        <f>BM!F11</f>
        <v>54</v>
      </c>
      <c r="G13" s="475">
        <f>BM!G11</f>
        <v>362877.86</v>
      </c>
      <c r="H13" s="475">
        <f>BM!H11</f>
        <v>181374.13</v>
      </c>
      <c r="I13" s="475">
        <f t="shared" si="0"/>
        <v>544251.99</v>
      </c>
      <c r="J13" s="475">
        <f t="shared" si="1"/>
        <v>10078.740555555556</v>
      </c>
      <c r="K13" s="475">
        <f t="shared" si="2"/>
        <v>49.982142751833912</v>
      </c>
    </row>
    <row r="14" spans="1:11" s="321" customFormat="1" ht="14.25" x14ac:dyDescent="0.2">
      <c r="A14" s="322">
        <v>4</v>
      </c>
      <c r="B14" s="323" t="s">
        <v>16</v>
      </c>
      <c r="C14" s="475">
        <f>CB!C11</f>
        <v>7</v>
      </c>
      <c r="D14" s="475">
        <f>CB!D11</f>
        <v>7</v>
      </c>
      <c r="E14" s="475">
        <f>CB!E11</f>
        <v>2</v>
      </c>
      <c r="F14" s="475">
        <f>CB!F11</f>
        <v>16</v>
      </c>
      <c r="G14" s="475">
        <f>CB!G11</f>
        <v>106499.03</v>
      </c>
      <c r="H14" s="475">
        <f>CB!H11</f>
        <v>62064.14</v>
      </c>
      <c r="I14" s="475">
        <f t="shared" si="0"/>
        <v>168563.16999999998</v>
      </c>
      <c r="J14" s="475">
        <f t="shared" si="1"/>
        <v>10535.198124999999</v>
      </c>
      <c r="K14" s="475">
        <f t="shared" si="2"/>
        <v>58.276718576685624</v>
      </c>
    </row>
    <row r="15" spans="1:11" s="321" customFormat="1" ht="14.25" x14ac:dyDescent="0.2">
      <c r="A15" s="322">
        <v>5</v>
      </c>
      <c r="B15" s="323" t="s">
        <v>17</v>
      </c>
      <c r="C15" s="475">
        <f>CBI!C11</f>
        <v>44</v>
      </c>
      <c r="D15" s="475">
        <f>CBI!D11</f>
        <v>19</v>
      </c>
      <c r="E15" s="475">
        <f>CBI!E11</f>
        <v>2</v>
      </c>
      <c r="F15" s="475">
        <f>CBI!F11</f>
        <v>65</v>
      </c>
      <c r="G15" s="475">
        <f>CBI!G11</f>
        <v>286059.90999999997</v>
      </c>
      <c r="H15" s="475">
        <f>CBI!H11</f>
        <v>130261.74</v>
      </c>
      <c r="I15" s="475">
        <f t="shared" si="0"/>
        <v>416321.64999999997</v>
      </c>
      <c r="J15" s="475">
        <f t="shared" si="1"/>
        <v>6404.9484615384608</v>
      </c>
      <c r="K15" s="475">
        <f t="shared" si="2"/>
        <v>45.536524149783872</v>
      </c>
    </row>
    <row r="16" spans="1:11" s="321" customFormat="1" ht="14.25" x14ac:dyDescent="0.2">
      <c r="A16" s="322">
        <v>6</v>
      </c>
      <c r="B16" s="323" t="s">
        <v>18</v>
      </c>
      <c r="C16" s="475">
        <f>IB!C11</f>
        <v>2</v>
      </c>
      <c r="D16" s="475">
        <f>IB!D11</f>
        <v>1</v>
      </c>
      <c r="E16" s="475">
        <f>IB!E11</f>
        <v>2</v>
      </c>
      <c r="F16" s="475">
        <f>IB!F11</f>
        <v>5</v>
      </c>
      <c r="G16" s="475">
        <f>IB!G11</f>
        <v>31518.83</v>
      </c>
      <c r="H16" s="475">
        <f>IB!H11</f>
        <v>57420.59</v>
      </c>
      <c r="I16" s="475">
        <f t="shared" si="0"/>
        <v>88939.42</v>
      </c>
      <c r="J16" s="475">
        <f t="shared" si="1"/>
        <v>17787.883999999998</v>
      </c>
      <c r="K16" s="475">
        <f t="shared" si="2"/>
        <v>182.17868493215005</v>
      </c>
    </row>
    <row r="17" spans="1:11" s="321" customFormat="1" ht="14.25" x14ac:dyDescent="0.2">
      <c r="A17" s="322">
        <v>7</v>
      </c>
      <c r="B17" s="323" t="s">
        <v>19</v>
      </c>
      <c r="C17" s="475">
        <f>IOB!C11</f>
        <v>7</v>
      </c>
      <c r="D17" s="475">
        <f>IOB!D11</f>
        <v>1</v>
      </c>
      <c r="E17" s="475">
        <f>IOB!E11</f>
        <v>2</v>
      </c>
      <c r="F17" s="475">
        <f>IOB!F11</f>
        <v>10</v>
      </c>
      <c r="G17" s="475">
        <f>IOB!G11</f>
        <v>35332.42</v>
      </c>
      <c r="H17" s="475">
        <f>IOB!H11</f>
        <v>16531.55</v>
      </c>
      <c r="I17" s="475">
        <f t="shared" si="0"/>
        <v>51863.97</v>
      </c>
      <c r="J17" s="475">
        <f t="shared" si="1"/>
        <v>5186.3969999999999</v>
      </c>
      <c r="K17" s="475">
        <f t="shared" si="2"/>
        <v>46.788615101937545</v>
      </c>
    </row>
    <row r="18" spans="1:11" s="321" customFormat="1" ht="14.25" x14ac:dyDescent="0.2">
      <c r="A18" s="322">
        <v>8</v>
      </c>
      <c r="B18" s="323" t="s">
        <v>20</v>
      </c>
      <c r="C18" s="475">
        <f>PSB!C11</f>
        <v>0</v>
      </c>
      <c r="D18" s="475">
        <f>PSB!D11</f>
        <v>0</v>
      </c>
      <c r="E18" s="475">
        <f>PSB!E11</f>
        <v>1</v>
      </c>
      <c r="F18" s="475">
        <f>PSB!F11</f>
        <v>1</v>
      </c>
      <c r="G18" s="475">
        <f>PSB!G11</f>
        <v>2923.89</v>
      </c>
      <c r="H18" s="475">
        <f>PSB!H11</f>
        <v>2969.34</v>
      </c>
      <c r="I18" s="475">
        <f t="shared" si="0"/>
        <v>5893.23</v>
      </c>
      <c r="J18" s="475">
        <f t="shared" si="1"/>
        <v>5893.23</v>
      </c>
      <c r="K18" s="475">
        <f t="shared" si="2"/>
        <v>101.55443604239558</v>
      </c>
    </row>
    <row r="19" spans="1:11" s="321" customFormat="1" ht="14.25" x14ac:dyDescent="0.2">
      <c r="A19" s="322">
        <v>9</v>
      </c>
      <c r="B19" s="323" t="s">
        <v>21</v>
      </c>
      <c r="C19" s="475">
        <f>PNB!C11</f>
        <v>2</v>
      </c>
      <c r="D19" s="475">
        <f>PNB!D11</f>
        <v>5</v>
      </c>
      <c r="E19" s="475">
        <f>PNB!E11</f>
        <v>3</v>
      </c>
      <c r="F19" s="475">
        <f>PNB!F11</f>
        <v>10</v>
      </c>
      <c r="G19" s="475">
        <f>PNB!G11</f>
        <v>100719.19</v>
      </c>
      <c r="H19" s="475">
        <f>PNB!H11</f>
        <v>28396.3</v>
      </c>
      <c r="I19" s="475">
        <f t="shared" si="0"/>
        <v>129115.49</v>
      </c>
      <c r="J19" s="475">
        <f t="shared" si="1"/>
        <v>12911.549000000001</v>
      </c>
      <c r="K19" s="475">
        <f t="shared" si="2"/>
        <v>28.193534916235922</v>
      </c>
    </row>
    <row r="20" spans="1:11" s="321" customFormat="1" ht="14.25" x14ac:dyDescent="0.2">
      <c r="A20" s="322">
        <v>10</v>
      </c>
      <c r="B20" s="323" t="s">
        <v>22</v>
      </c>
      <c r="C20" s="475">
        <f>SBI!C11</f>
        <v>22</v>
      </c>
      <c r="D20" s="475">
        <f>SBI!D11</f>
        <v>26</v>
      </c>
      <c r="E20" s="475">
        <f>SBI!E11</f>
        <v>12</v>
      </c>
      <c r="F20" s="475">
        <f>SBI!F11</f>
        <v>60</v>
      </c>
      <c r="G20" s="475">
        <f>SBI!G11</f>
        <v>666780.5</v>
      </c>
      <c r="H20" s="475">
        <f>SBI!H11</f>
        <v>353875.6</v>
      </c>
      <c r="I20" s="475">
        <f t="shared" si="0"/>
        <v>1020656.1</v>
      </c>
      <c r="J20" s="475">
        <f t="shared" si="1"/>
        <v>17010.935000000001</v>
      </c>
      <c r="K20" s="475">
        <f t="shared" si="2"/>
        <v>53.072277908547115</v>
      </c>
    </row>
    <row r="21" spans="1:11" s="321" customFormat="1" ht="14.25" x14ac:dyDescent="0.2">
      <c r="A21" s="322">
        <v>11</v>
      </c>
      <c r="B21" s="323" t="s">
        <v>23</v>
      </c>
      <c r="C21" s="475">
        <f>UCO!C11</f>
        <v>1</v>
      </c>
      <c r="D21" s="475">
        <f>UCO!D11</f>
        <v>1</v>
      </c>
      <c r="E21" s="475">
        <f>UCO!E11</f>
        <v>1</v>
      </c>
      <c r="F21" s="475">
        <f>UCO!F11</f>
        <v>3</v>
      </c>
      <c r="G21" s="475">
        <f>UCO!G11</f>
        <v>6297.94</v>
      </c>
      <c r="H21" s="475">
        <f>UCO!H11</f>
        <v>6232.89</v>
      </c>
      <c r="I21" s="475">
        <f t="shared" si="0"/>
        <v>12530.83</v>
      </c>
      <c r="J21" s="475">
        <f t="shared" si="1"/>
        <v>4176.9433333333336</v>
      </c>
      <c r="K21" s="475">
        <f t="shared" si="2"/>
        <v>98.967122582939822</v>
      </c>
    </row>
    <row r="22" spans="1:11" s="321" customFormat="1" ht="14.25" x14ac:dyDescent="0.2">
      <c r="A22" s="322">
        <v>12</v>
      </c>
      <c r="B22" s="323" t="s">
        <v>24</v>
      </c>
      <c r="C22" s="475">
        <f>UBI!C11</f>
        <v>13</v>
      </c>
      <c r="D22" s="475">
        <f>UBI!D11</f>
        <v>11</v>
      </c>
      <c r="E22" s="475">
        <f>UBI!E11</f>
        <v>5</v>
      </c>
      <c r="F22" s="475">
        <f>UBI!F11</f>
        <v>29</v>
      </c>
      <c r="G22" s="475">
        <f>UBI!G11</f>
        <v>275236.34000000003</v>
      </c>
      <c r="H22" s="475">
        <f>UBI!H11</f>
        <v>143312.70000000001</v>
      </c>
      <c r="I22" s="475">
        <f t="shared" si="0"/>
        <v>418549.04000000004</v>
      </c>
      <c r="J22" s="475">
        <f t="shared" si="1"/>
        <v>14432.725517241381</v>
      </c>
      <c r="K22" s="475">
        <f t="shared" si="2"/>
        <v>52.068960079908052</v>
      </c>
    </row>
    <row r="23" spans="1:11" s="321" customFormat="1" ht="14.25" x14ac:dyDescent="0.2">
      <c r="A23" s="322">
        <v>13</v>
      </c>
      <c r="B23" s="323" t="s">
        <v>26</v>
      </c>
      <c r="C23" s="475">
        <f>AXIS!C11</f>
        <v>2</v>
      </c>
      <c r="D23" s="475">
        <f>AXIS!D11</f>
        <v>5</v>
      </c>
      <c r="E23" s="475">
        <f>AXIS!E11</f>
        <v>4</v>
      </c>
      <c r="F23" s="475">
        <f>AXIS!F11</f>
        <v>11</v>
      </c>
      <c r="G23" s="475">
        <f>AXIS!G11</f>
        <v>60494.74</v>
      </c>
      <c r="H23" s="475">
        <f>AXIS!H11</f>
        <v>61814.33</v>
      </c>
      <c r="I23" s="475">
        <f t="shared" si="0"/>
        <v>122309.07</v>
      </c>
      <c r="J23" s="475">
        <f t="shared" si="1"/>
        <v>11119.006363636365</v>
      </c>
      <c r="K23" s="475">
        <f t="shared" si="2"/>
        <v>102.18133014539777</v>
      </c>
    </row>
    <row r="24" spans="1:11" s="321" customFormat="1" ht="14.25" x14ac:dyDescent="0.2">
      <c r="A24" s="322">
        <v>14</v>
      </c>
      <c r="B24" s="323" t="s">
        <v>27</v>
      </c>
      <c r="C24" s="475">
        <f>BANDHAN!C11</f>
        <v>2</v>
      </c>
      <c r="D24" s="475">
        <f>BANDHAN!D11</f>
        <v>12</v>
      </c>
      <c r="E24" s="475">
        <f>BANDHAN!E11</f>
        <v>6</v>
      </c>
      <c r="F24" s="475">
        <f>BANDHAN!F11</f>
        <v>20</v>
      </c>
      <c r="G24" s="475">
        <f>BANDHAN!G11</f>
        <v>17424.23</v>
      </c>
      <c r="H24" s="475">
        <f>BANDHAN!H11</f>
        <v>41421.769999999997</v>
      </c>
      <c r="I24" s="475">
        <f t="shared" si="0"/>
        <v>58846</v>
      </c>
      <c r="J24" s="475">
        <f t="shared" si="1"/>
        <v>2942.3</v>
      </c>
      <c r="K24" s="475">
        <f t="shared" si="2"/>
        <v>237.72511037790477</v>
      </c>
    </row>
    <row r="25" spans="1:11" s="321" customFormat="1" ht="14.25" x14ac:dyDescent="0.2">
      <c r="A25" s="322">
        <v>15</v>
      </c>
      <c r="B25" s="323" t="s">
        <v>28</v>
      </c>
      <c r="C25" s="475">
        <f>'CSB(CATHOLIC)'!C11</f>
        <v>2</v>
      </c>
      <c r="D25" s="475">
        <f>'CSB(CATHOLIC)'!D11</f>
        <v>0</v>
      </c>
      <c r="E25" s="475">
        <f>'CSB(CATHOLIC)'!E11</f>
        <v>1</v>
      </c>
      <c r="F25" s="475">
        <f>'CSB(CATHOLIC)'!F11</f>
        <v>3</v>
      </c>
      <c r="G25" s="475">
        <f>'CSB(CATHOLIC)'!G11</f>
        <v>1044.19</v>
      </c>
      <c r="H25" s="475">
        <f>'CSB(CATHOLIC)'!H11</f>
        <v>2531.2199999999998</v>
      </c>
      <c r="I25" s="475">
        <f t="shared" si="0"/>
        <v>3575.41</v>
      </c>
      <c r="J25" s="475">
        <f t="shared" si="1"/>
        <v>1191.8033333333333</v>
      </c>
      <c r="K25" s="475">
        <f t="shared" si="2"/>
        <v>242.40990624311664</v>
      </c>
    </row>
    <row r="26" spans="1:11" s="321" customFormat="1" ht="14.25" x14ac:dyDescent="0.2">
      <c r="A26" s="322">
        <v>16</v>
      </c>
      <c r="B26" s="323" t="s">
        <v>29</v>
      </c>
      <c r="C26" s="475">
        <f>DCB!C11</f>
        <v>1</v>
      </c>
      <c r="D26" s="475">
        <f>DCB!D11</f>
        <v>1</v>
      </c>
      <c r="E26" s="475">
        <f>DCB!E11</f>
        <v>1</v>
      </c>
      <c r="F26" s="475">
        <f>DCB!F11</f>
        <v>3</v>
      </c>
      <c r="G26" s="475">
        <f>DCB!G11</f>
        <v>12918.21</v>
      </c>
      <c r="H26" s="475">
        <f>DCB!H11</f>
        <v>11707.73</v>
      </c>
      <c r="I26" s="475">
        <f t="shared" si="0"/>
        <v>24625.94</v>
      </c>
      <c r="J26" s="475">
        <f t="shared" si="1"/>
        <v>8208.6466666666656</v>
      </c>
      <c r="K26" s="475">
        <f t="shared" si="2"/>
        <v>90.629661539795379</v>
      </c>
    </row>
    <row r="27" spans="1:11" s="321" customFormat="1" ht="14.25" x14ac:dyDescent="0.2">
      <c r="A27" s="322">
        <v>17</v>
      </c>
      <c r="B27" s="323" t="s">
        <v>30</v>
      </c>
      <c r="C27" s="475">
        <f>DHANLAXMI!C11</f>
        <v>0</v>
      </c>
      <c r="D27" s="475">
        <f>DHANLAXMI!D11</f>
        <v>0</v>
      </c>
      <c r="E27" s="475">
        <f>DHANLAXMI!E11</f>
        <v>0</v>
      </c>
      <c r="F27" s="475">
        <f>DHANLAXMI!F11</f>
        <v>0</v>
      </c>
      <c r="G27" s="475">
        <f>DHANLAXMI!G11</f>
        <v>0</v>
      </c>
      <c r="H27" s="475">
        <f>DHANLAXMI!H11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21" customFormat="1" ht="14.25" x14ac:dyDescent="0.2">
      <c r="A28" s="322">
        <v>18</v>
      </c>
      <c r="B28" s="323" t="s">
        <v>31</v>
      </c>
      <c r="C28" s="475">
        <f>FEDERAL!C11</f>
        <v>0</v>
      </c>
      <c r="D28" s="475">
        <f>FEDERAL!D11</f>
        <v>0</v>
      </c>
      <c r="E28" s="475">
        <f>FEDERAL!E11</f>
        <v>1</v>
      </c>
      <c r="F28" s="475">
        <f>FEDERAL!F11</f>
        <v>1</v>
      </c>
      <c r="G28" s="475">
        <f>FEDERAL!G11</f>
        <v>4061.6</v>
      </c>
      <c r="H28" s="475">
        <f>FEDERAL!H11</f>
        <v>6342.27</v>
      </c>
      <c r="I28" s="475">
        <f t="shared" si="0"/>
        <v>10403.870000000001</v>
      </c>
      <c r="J28" s="475">
        <f t="shared" si="1"/>
        <v>10403.870000000001</v>
      </c>
      <c r="K28" s="475">
        <f t="shared" si="2"/>
        <v>156.1520090604688</v>
      </c>
    </row>
    <row r="29" spans="1:11" s="321" customFormat="1" ht="14.25" x14ac:dyDescent="0.2">
      <c r="A29" s="322">
        <v>19</v>
      </c>
      <c r="B29" s="323" t="s">
        <v>32</v>
      </c>
      <c r="C29" s="475">
        <f>HDFC!C11</f>
        <v>1</v>
      </c>
      <c r="D29" s="475">
        <f>HDFC!D11</f>
        <v>14</v>
      </c>
      <c r="E29" s="475">
        <f>HDFC!E11</f>
        <v>4</v>
      </c>
      <c r="F29" s="475">
        <f>HDFC!F11</f>
        <v>19</v>
      </c>
      <c r="G29" s="475">
        <f>HDFC!G11</f>
        <v>161517.37</v>
      </c>
      <c r="H29" s="475">
        <f>HDFC!H11</f>
        <v>294960.93</v>
      </c>
      <c r="I29" s="475">
        <f t="shared" si="0"/>
        <v>456478.3</v>
      </c>
      <c r="J29" s="475">
        <f t="shared" si="1"/>
        <v>24025.173684210527</v>
      </c>
      <c r="K29" s="475">
        <f t="shared" si="2"/>
        <v>182.61870534419918</v>
      </c>
    </row>
    <row r="30" spans="1:11" s="321" customFormat="1" ht="14.25" x14ac:dyDescent="0.2">
      <c r="A30" s="322">
        <v>20</v>
      </c>
      <c r="B30" s="323" t="s">
        <v>33</v>
      </c>
      <c r="C30" s="475">
        <f>ICICI!C11</f>
        <v>5</v>
      </c>
      <c r="D30" s="475">
        <f>ICICI!D11</f>
        <v>8</v>
      </c>
      <c r="E30" s="475">
        <f>ICICI!E11</f>
        <v>4</v>
      </c>
      <c r="F30" s="475">
        <f>ICICI!F11</f>
        <v>17</v>
      </c>
      <c r="G30" s="475">
        <f>ICICI!G11</f>
        <v>90844.25</v>
      </c>
      <c r="H30" s="475">
        <f>ICICI!H11</f>
        <v>130301.06</v>
      </c>
      <c r="I30" s="475">
        <f t="shared" si="0"/>
        <v>221145.31</v>
      </c>
      <c r="J30" s="475">
        <f t="shared" si="1"/>
        <v>13008.547647058824</v>
      </c>
      <c r="K30" s="475">
        <f t="shared" si="2"/>
        <v>143.43346992242218</v>
      </c>
    </row>
    <row r="31" spans="1:11" s="321" customFormat="1" ht="14.25" x14ac:dyDescent="0.2">
      <c r="A31" s="322">
        <v>21</v>
      </c>
      <c r="B31" s="323" t="s">
        <v>34</v>
      </c>
      <c r="C31" s="475">
        <f>IDBI!C11</f>
        <v>8</v>
      </c>
      <c r="D31" s="475">
        <f>IDBI!D11</f>
        <v>8</v>
      </c>
      <c r="E31" s="475">
        <f>IDBI!E11</f>
        <v>2</v>
      </c>
      <c r="F31" s="475">
        <f>IDBI!F11</f>
        <v>18</v>
      </c>
      <c r="G31" s="475">
        <f>IDBI!G11</f>
        <v>81851.94</v>
      </c>
      <c r="H31" s="475">
        <f>IDBI!H11</f>
        <v>57973.35</v>
      </c>
      <c r="I31" s="475">
        <f t="shared" si="0"/>
        <v>139825.29</v>
      </c>
      <c r="J31" s="475">
        <f t="shared" si="1"/>
        <v>7768.0716666666667</v>
      </c>
      <c r="K31" s="475">
        <f t="shared" si="2"/>
        <v>70.827093407926554</v>
      </c>
    </row>
    <row r="32" spans="1:11" s="321" customFormat="1" ht="14.25" x14ac:dyDescent="0.2">
      <c r="A32" s="322">
        <v>22</v>
      </c>
      <c r="B32" s="323" t="s">
        <v>35</v>
      </c>
      <c r="C32" s="475">
        <f>IDFC!C11</f>
        <v>0</v>
      </c>
      <c r="D32" s="475">
        <f>IDFC!D11</f>
        <v>3</v>
      </c>
      <c r="E32" s="475">
        <f>IDFC!E11</f>
        <v>2</v>
      </c>
      <c r="F32" s="475">
        <f>IDFC!F11</f>
        <v>5</v>
      </c>
      <c r="G32" s="475">
        <f>IDFC!G11</f>
        <v>8623.57</v>
      </c>
      <c r="H32" s="475">
        <f>IDFC!H11</f>
        <v>12876.42</v>
      </c>
      <c r="I32" s="475">
        <f t="shared" si="0"/>
        <v>21499.989999999998</v>
      </c>
      <c r="J32" s="475">
        <f t="shared" si="1"/>
        <v>4299.9979999999996</v>
      </c>
      <c r="K32" s="475">
        <f t="shared" si="2"/>
        <v>149.31658234350741</v>
      </c>
    </row>
    <row r="33" spans="1:11" s="321" customFormat="1" ht="14.25" x14ac:dyDescent="0.2">
      <c r="A33" s="322">
        <v>23</v>
      </c>
      <c r="B33" s="323" t="s">
        <v>36</v>
      </c>
      <c r="C33" s="475">
        <f>INDUSIND!C11</f>
        <v>0</v>
      </c>
      <c r="D33" s="475">
        <f>INDUSIND!D11</f>
        <v>0</v>
      </c>
      <c r="E33" s="475">
        <f>INDUSIND!E11</f>
        <v>3</v>
      </c>
      <c r="F33" s="475">
        <f>INDUSIND!F11</f>
        <v>3</v>
      </c>
      <c r="G33" s="475">
        <f>INDUSIND!G11</f>
        <v>7733.62</v>
      </c>
      <c r="H33" s="475">
        <f>INDUSIND!H11</f>
        <v>32594.36</v>
      </c>
      <c r="I33" s="475">
        <f t="shared" si="0"/>
        <v>40327.980000000003</v>
      </c>
      <c r="J33" s="475">
        <f t="shared" si="1"/>
        <v>13442.660000000002</v>
      </c>
      <c r="K33" s="475">
        <f t="shared" si="2"/>
        <v>421.46316989973644</v>
      </c>
    </row>
    <row r="34" spans="1:11" s="321" customFormat="1" ht="14.25" x14ac:dyDescent="0.2">
      <c r="A34" s="322">
        <v>24</v>
      </c>
      <c r="B34" s="323" t="s">
        <v>37</v>
      </c>
      <c r="C34" s="475">
        <f>KB!C11</f>
        <v>0</v>
      </c>
      <c r="D34" s="475">
        <f>KB!D11</f>
        <v>0</v>
      </c>
      <c r="E34" s="475">
        <f>KB!E11</f>
        <v>0</v>
      </c>
      <c r="F34" s="475">
        <f>KB!F11</f>
        <v>0</v>
      </c>
      <c r="G34" s="475">
        <f>KB!G11</f>
        <v>0</v>
      </c>
      <c r="H34" s="475">
        <f>KB!H11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21" customFormat="1" ht="14.25" x14ac:dyDescent="0.2">
      <c r="A35" s="322">
        <v>25</v>
      </c>
      <c r="B35" s="323" t="s">
        <v>38</v>
      </c>
      <c r="C35" s="475">
        <f>KARUR!C11</f>
        <v>0</v>
      </c>
      <c r="D35" s="475">
        <f>KARUR!D11</f>
        <v>0</v>
      </c>
      <c r="E35" s="475">
        <f>KARUR!E11</f>
        <v>0</v>
      </c>
      <c r="F35" s="475">
        <f>KARUR!F11</f>
        <v>0</v>
      </c>
      <c r="G35" s="475">
        <f>KARUR!G11</f>
        <v>0</v>
      </c>
      <c r="H35" s="475">
        <f>KARUR!H11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21" customFormat="1" ht="14.25" x14ac:dyDescent="0.2">
      <c r="A36" s="322">
        <v>26</v>
      </c>
      <c r="B36" s="323" t="s">
        <v>39</v>
      </c>
      <c r="C36" s="475">
        <f>KOTAK!C11</f>
        <v>6</v>
      </c>
      <c r="D36" s="475">
        <f>KOTAK!D11</f>
        <v>3</v>
      </c>
      <c r="E36" s="475">
        <f>KOTAK!E11</f>
        <v>2</v>
      </c>
      <c r="F36" s="475">
        <f>KOTAK!F11</f>
        <v>11</v>
      </c>
      <c r="G36" s="475">
        <f>KOTAK!G11</f>
        <v>22609.98</v>
      </c>
      <c r="H36" s="475">
        <f>KOTAK!H11</f>
        <v>41401.279999999999</v>
      </c>
      <c r="I36" s="475">
        <f t="shared" si="0"/>
        <v>64011.259999999995</v>
      </c>
      <c r="J36" s="475">
        <f t="shared" si="1"/>
        <v>5819.2054545454539</v>
      </c>
      <c r="K36" s="475">
        <f t="shared" si="2"/>
        <v>183.11064406072009</v>
      </c>
    </row>
    <row r="37" spans="1:11" s="321" customFormat="1" ht="14.25" x14ac:dyDescent="0.2">
      <c r="A37" s="322">
        <v>27</v>
      </c>
      <c r="B37" s="323" t="s">
        <v>40</v>
      </c>
      <c r="C37" s="475">
        <f>RBL!C11</f>
        <v>0</v>
      </c>
      <c r="D37" s="475">
        <f>RBL!D11</f>
        <v>0</v>
      </c>
      <c r="E37" s="475">
        <f>RBL!E11</f>
        <v>1</v>
      </c>
      <c r="F37" s="475">
        <f>RBL!F11</f>
        <v>1</v>
      </c>
      <c r="G37" s="475">
        <f>RBL!G11</f>
        <v>8286.4599999999991</v>
      </c>
      <c r="H37" s="475">
        <f>RBL!H11</f>
        <v>2879.46</v>
      </c>
      <c r="I37" s="475">
        <f t="shared" si="0"/>
        <v>11165.919999999998</v>
      </c>
      <c r="J37" s="475">
        <f t="shared" si="1"/>
        <v>11165.919999999998</v>
      </c>
      <c r="K37" s="475">
        <f t="shared" si="2"/>
        <v>34.748976040432225</v>
      </c>
    </row>
    <row r="38" spans="1:11" s="321" customFormat="1" ht="14.25" x14ac:dyDescent="0.2">
      <c r="A38" s="322">
        <v>28</v>
      </c>
      <c r="B38" s="323" t="s">
        <v>41</v>
      </c>
      <c r="C38" s="475">
        <f>YES!C11</f>
        <v>4</v>
      </c>
      <c r="D38" s="475">
        <f>YES!D11</f>
        <v>4</v>
      </c>
      <c r="E38" s="475">
        <f>YES!E11</f>
        <v>1</v>
      </c>
      <c r="F38" s="475">
        <f>YES!F11</f>
        <v>9</v>
      </c>
      <c r="G38" s="475">
        <f>YES!G11</f>
        <v>9760.5400000000009</v>
      </c>
      <c r="H38" s="475">
        <f>YES!H11</f>
        <v>26223.03</v>
      </c>
      <c r="I38" s="475">
        <f t="shared" si="0"/>
        <v>35983.57</v>
      </c>
      <c r="J38" s="475">
        <f t="shared" si="1"/>
        <v>3998.1744444444444</v>
      </c>
      <c r="K38" s="475">
        <f t="shared" si="2"/>
        <v>268.66372147442655</v>
      </c>
    </row>
    <row r="39" spans="1:11" s="321" customFormat="1" ht="14.25" x14ac:dyDescent="0.2">
      <c r="A39" s="322">
        <v>29</v>
      </c>
      <c r="B39" s="323" t="s">
        <v>43</v>
      </c>
      <c r="C39" s="475">
        <f>AU!C11</f>
        <v>0</v>
      </c>
      <c r="D39" s="475">
        <f>AU!D11</f>
        <v>3</v>
      </c>
      <c r="E39" s="475">
        <f>AU!E11</f>
        <v>2</v>
      </c>
      <c r="F39" s="475">
        <f>AU!F11</f>
        <v>5</v>
      </c>
      <c r="G39" s="475">
        <f>AU!G11</f>
        <v>13814.95</v>
      </c>
      <c r="H39" s="475">
        <f>AU!H11</f>
        <v>22931.47</v>
      </c>
      <c r="I39" s="475">
        <f t="shared" si="0"/>
        <v>36746.42</v>
      </c>
      <c r="J39" s="475">
        <f t="shared" si="1"/>
        <v>7349.2839999999997</v>
      </c>
      <c r="K39" s="475">
        <f t="shared" si="2"/>
        <v>165.99024969326709</v>
      </c>
    </row>
    <row r="40" spans="1:11" s="321" customFormat="1" ht="14.25" x14ac:dyDescent="0.2">
      <c r="A40" s="322">
        <v>30</v>
      </c>
      <c r="B40" s="323" t="s">
        <v>44</v>
      </c>
      <c r="C40" s="475">
        <f>Equitas!C11</f>
        <v>0</v>
      </c>
      <c r="D40" s="475">
        <f>Equitas!D11</f>
        <v>6</v>
      </c>
      <c r="E40" s="475">
        <f>Equitas!E11</f>
        <v>2</v>
      </c>
      <c r="F40" s="475">
        <f>Equitas!F11</f>
        <v>8</v>
      </c>
      <c r="G40" s="475">
        <f>Equitas!G11</f>
        <v>1966.18</v>
      </c>
      <c r="H40" s="475">
        <f>Equitas!H11</f>
        <v>20286.46</v>
      </c>
      <c r="I40" s="475">
        <f t="shared" si="0"/>
        <v>22252.639999999999</v>
      </c>
      <c r="J40" s="475">
        <f t="shared" si="1"/>
        <v>2781.58</v>
      </c>
      <c r="K40" s="475">
        <f t="shared" si="2"/>
        <v>1031.7702346682399</v>
      </c>
    </row>
    <row r="41" spans="1:11" s="321" customFormat="1" ht="14.25" x14ac:dyDescent="0.2">
      <c r="A41" s="322">
        <v>31</v>
      </c>
      <c r="B41" s="323" t="s">
        <v>45</v>
      </c>
      <c r="C41" s="475">
        <f>ESAF!C11</f>
        <v>0</v>
      </c>
      <c r="D41" s="475">
        <f>ESAF!D11</f>
        <v>0</v>
      </c>
      <c r="E41" s="475">
        <f>ESAF!E11</f>
        <v>0</v>
      </c>
      <c r="F41" s="475">
        <f>ESAF!F11</f>
        <v>0</v>
      </c>
      <c r="G41" s="475">
        <f>ESAF!G11</f>
        <v>0</v>
      </c>
      <c r="H41" s="475">
        <f>ESAF!H11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321" customFormat="1" ht="14.25" x14ac:dyDescent="0.2">
      <c r="A42" s="322">
        <v>32</v>
      </c>
      <c r="B42" s="323" t="s">
        <v>46</v>
      </c>
      <c r="C42" s="475">
        <f>Fincare!C11</f>
        <v>0</v>
      </c>
      <c r="D42" s="475">
        <f>Fincare!D11</f>
        <v>5</v>
      </c>
      <c r="E42" s="475">
        <f>Fincare!E11</f>
        <v>1</v>
      </c>
      <c r="F42" s="475">
        <f>Fincare!F11</f>
        <v>6</v>
      </c>
      <c r="G42" s="475">
        <f>Fincare!G11</f>
        <v>171.25</v>
      </c>
      <c r="H42" s="475">
        <f>Fincare!H11</f>
        <v>3590.94</v>
      </c>
      <c r="I42" s="475">
        <f t="shared" si="0"/>
        <v>3762.19</v>
      </c>
      <c r="J42" s="475">
        <f t="shared" si="1"/>
        <v>627.03166666666664</v>
      </c>
      <c r="K42" s="475">
        <f t="shared" si="2"/>
        <v>2096.8992700729927</v>
      </c>
    </row>
    <row r="43" spans="1:11" s="321" customFormat="1" ht="14.25" x14ac:dyDescent="0.2">
      <c r="A43" s="322">
        <v>33</v>
      </c>
      <c r="B43" s="323" t="s">
        <v>47</v>
      </c>
      <c r="C43" s="475">
        <f>Jana!C11</f>
        <v>0</v>
      </c>
      <c r="D43" s="475">
        <f>Jana!D11</f>
        <v>0</v>
      </c>
      <c r="E43" s="475">
        <f>Jana!E11</f>
        <v>0</v>
      </c>
      <c r="F43" s="475">
        <f>Jana!F11</f>
        <v>0</v>
      </c>
      <c r="G43" s="475">
        <f>Jana!G11</f>
        <v>0</v>
      </c>
      <c r="H43" s="475">
        <f>Jana!H11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21" customFormat="1" ht="14.25" x14ac:dyDescent="0.2">
      <c r="A44" s="322">
        <v>34</v>
      </c>
      <c r="B44" s="323" t="s">
        <v>48</v>
      </c>
      <c r="C44" s="475">
        <f>Suryoday!C11</f>
        <v>0</v>
      </c>
      <c r="D44" s="475">
        <f>Suryoday!D11</f>
        <v>2</v>
      </c>
      <c r="E44" s="475">
        <f>Suryoday!E11</f>
        <v>0</v>
      </c>
      <c r="F44" s="475">
        <f>Suryoday!F11</f>
        <v>2</v>
      </c>
      <c r="G44" s="475">
        <f>Suryoday!G11</f>
        <v>1102.52</v>
      </c>
      <c r="H44" s="475">
        <f>Suryoday!H11</f>
        <v>1378.52</v>
      </c>
      <c r="I44" s="475">
        <f t="shared" si="0"/>
        <v>2481.04</v>
      </c>
      <c r="J44" s="475">
        <f t="shared" si="1"/>
        <v>1240.52</v>
      </c>
      <c r="K44" s="475">
        <f t="shared" si="2"/>
        <v>125.03355948191417</v>
      </c>
    </row>
    <row r="45" spans="1:11" s="321" customFormat="1" ht="14.25" x14ac:dyDescent="0.2">
      <c r="A45" s="322">
        <v>35</v>
      </c>
      <c r="B45" s="323" t="s">
        <v>49</v>
      </c>
      <c r="C45" s="475">
        <f>Ujjivan!C11</f>
        <v>0</v>
      </c>
      <c r="D45" s="475">
        <f>Ujjivan!D11</f>
        <v>0</v>
      </c>
      <c r="E45" s="475">
        <f>Ujjivan!E11</f>
        <v>1</v>
      </c>
      <c r="F45" s="475">
        <f>Ujjivan!F11</f>
        <v>1</v>
      </c>
      <c r="G45" s="475">
        <f>Ujjivan!G11</f>
        <v>6206.24</v>
      </c>
      <c r="H45" s="475">
        <f>Ujjivan!H11</f>
        <v>4292.51</v>
      </c>
      <c r="I45" s="475">
        <f t="shared" si="0"/>
        <v>10498.75</v>
      </c>
      <c r="J45" s="475">
        <f t="shared" si="1"/>
        <v>10498.75</v>
      </c>
      <c r="K45" s="475">
        <f t="shared" si="2"/>
        <v>69.164421614375215</v>
      </c>
    </row>
    <row r="46" spans="1:11" s="321" customFormat="1" ht="14.25" x14ac:dyDescent="0.2">
      <c r="A46" s="322">
        <v>36</v>
      </c>
      <c r="B46" s="323" t="s">
        <v>50</v>
      </c>
      <c r="C46" s="475">
        <f>utkarsh!C11</f>
        <v>0</v>
      </c>
      <c r="D46" s="475">
        <f>utkarsh!D11</f>
        <v>0</v>
      </c>
      <c r="E46" s="475">
        <f>utkarsh!E11</f>
        <v>0</v>
      </c>
      <c r="F46" s="475">
        <f>utkarsh!F11</f>
        <v>0</v>
      </c>
      <c r="G46" s="475">
        <f>utkarsh!G11</f>
        <v>0</v>
      </c>
      <c r="H46" s="475">
        <f>utkarsh!H11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21" customFormat="1" ht="14.25" x14ac:dyDescent="0.2">
      <c r="A47" s="322">
        <v>37</v>
      </c>
      <c r="B47" s="323" t="s">
        <v>52</v>
      </c>
      <c r="C47" s="475">
        <f>DBS!C11</f>
        <v>0</v>
      </c>
      <c r="D47" s="475">
        <f>DBS!D11</f>
        <v>0</v>
      </c>
      <c r="E47" s="475">
        <f>DBS!E11</f>
        <v>0</v>
      </c>
      <c r="F47" s="475">
        <f>DBS!F11</f>
        <v>0</v>
      </c>
      <c r="G47" s="475">
        <f>DBS!G11</f>
        <v>0</v>
      </c>
      <c r="H47" s="475">
        <f>DBS!H11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21" customFormat="1" ht="14.25" x14ac:dyDescent="0.2">
      <c r="A48" s="322">
        <v>38</v>
      </c>
      <c r="B48" s="323" t="s">
        <v>54</v>
      </c>
      <c r="C48" s="475">
        <f>APB!C11</f>
        <v>0</v>
      </c>
      <c r="D48" s="475">
        <f>APB!D11</f>
        <v>0</v>
      </c>
      <c r="E48" s="475">
        <f>APB!E11</f>
        <v>0</v>
      </c>
      <c r="F48" s="475">
        <f>APB!F11</f>
        <v>0</v>
      </c>
      <c r="G48" s="475">
        <f>APB!G11</f>
        <v>0</v>
      </c>
      <c r="H48" s="475">
        <f>APB!H11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21" customFormat="1" ht="14.25" x14ac:dyDescent="0.2">
      <c r="A49" s="322">
        <v>39</v>
      </c>
      <c r="B49" s="323" t="s">
        <v>55</v>
      </c>
      <c r="C49" s="475">
        <f>FINO!C11</f>
        <v>0</v>
      </c>
      <c r="D49" s="475">
        <f>FINO!D11</f>
        <v>0</v>
      </c>
      <c r="E49" s="475">
        <f>FINO!E11</f>
        <v>0</v>
      </c>
      <c r="F49" s="475">
        <f>FINO!F11</f>
        <v>0</v>
      </c>
      <c r="G49" s="475">
        <f>FINO!G11</f>
        <v>0</v>
      </c>
      <c r="H49" s="475">
        <f>FINO!H11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21" customFormat="1" ht="14.25" x14ac:dyDescent="0.2">
      <c r="A50" s="322">
        <v>40</v>
      </c>
      <c r="B50" s="323" t="s">
        <v>56</v>
      </c>
      <c r="C50" s="475">
        <f>'Indian Post'!C11</f>
        <v>0</v>
      </c>
      <c r="D50" s="475">
        <f>'Indian Post'!D11</f>
        <v>1</v>
      </c>
      <c r="E50" s="475">
        <f>'Indian Post'!E11</f>
        <v>1</v>
      </c>
      <c r="F50" s="475">
        <f>'Indian Post'!F11</f>
        <v>2</v>
      </c>
      <c r="G50" s="475">
        <f>'Indian Post'!G11</f>
        <v>978.98</v>
      </c>
      <c r="H50" s="475">
        <f>'Indian Post'!H11</f>
        <v>0</v>
      </c>
      <c r="I50" s="475">
        <f t="shared" si="0"/>
        <v>978.98</v>
      </c>
      <c r="J50" s="475">
        <f t="shared" si="1"/>
        <v>489.49</v>
      </c>
      <c r="K50" s="475">
        <f t="shared" si="2"/>
        <v>0</v>
      </c>
    </row>
    <row r="51" spans="1:11" s="321" customFormat="1" ht="14.25" x14ac:dyDescent="0.2">
      <c r="A51" s="322">
        <v>41</v>
      </c>
      <c r="B51" s="323" t="s">
        <v>58</v>
      </c>
      <c r="C51" s="475">
        <f>'Maharashtra GB'!C11</f>
        <v>4</v>
      </c>
      <c r="D51" s="475">
        <f>'Maharashtra GB'!D11</f>
        <v>4</v>
      </c>
      <c r="E51" s="475">
        <f>'Maharashtra GB'!E11</f>
        <v>1</v>
      </c>
      <c r="F51" s="475">
        <f>'Maharashtra GB'!F11</f>
        <v>9</v>
      </c>
      <c r="G51" s="475">
        <f>'Maharashtra GB'!G11</f>
        <v>23538.97</v>
      </c>
      <c r="H51" s="475">
        <f>'Maharashtra GB'!H11</f>
        <v>11985.78</v>
      </c>
      <c r="I51" s="475">
        <f t="shared" si="0"/>
        <v>35524.75</v>
      </c>
      <c r="J51" s="475">
        <f t="shared" si="1"/>
        <v>3947.1944444444443</v>
      </c>
      <c r="K51" s="475">
        <f t="shared" si="2"/>
        <v>50.918880477777918</v>
      </c>
    </row>
    <row r="52" spans="1:11" s="321" customFormat="1" ht="14.25" x14ac:dyDescent="0.2">
      <c r="A52" s="322">
        <v>42</v>
      </c>
      <c r="B52" s="323" t="s">
        <v>59</v>
      </c>
      <c r="C52" s="475">
        <f>'Vidharbha Konkan GB'!C11</f>
        <v>0</v>
      </c>
      <c r="D52" s="475">
        <f>'Vidharbha Konkan GB'!D11</f>
        <v>0</v>
      </c>
      <c r="E52" s="475">
        <f>'Vidharbha Konkan GB'!E11</f>
        <v>0</v>
      </c>
      <c r="F52" s="475">
        <f>'Vidharbha Konkan GB'!F11</f>
        <v>0</v>
      </c>
      <c r="G52" s="475">
        <f>'Vidharbha Konkan GB'!G11</f>
        <v>0</v>
      </c>
      <c r="H52" s="475">
        <f>'Vidharbha Konkan GB'!H11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21" customFormat="1" ht="14.25" x14ac:dyDescent="0.2">
      <c r="A53" s="322">
        <v>43</v>
      </c>
      <c r="B53" s="323" t="s">
        <v>61</v>
      </c>
      <c r="C53" s="475">
        <f>M.S.Coop!C11</f>
        <v>235</v>
      </c>
      <c r="D53" s="475">
        <f>M.S.Coop!D11</f>
        <v>25</v>
      </c>
      <c r="E53" s="475">
        <f>M.S.Coop!E11</f>
        <v>38</v>
      </c>
      <c r="F53" s="475">
        <f>M.S.Coop!F11</f>
        <v>298</v>
      </c>
      <c r="G53" s="475">
        <f>M.S.Coop!G11</f>
        <v>846103</v>
      </c>
      <c r="H53" s="475">
        <f>M.S.Coop!H11</f>
        <v>523005.36</v>
      </c>
      <c r="I53" s="475">
        <f t="shared" si="0"/>
        <v>1369108.3599999999</v>
      </c>
      <c r="J53" s="475">
        <f t="shared" si="1"/>
        <v>4594.3233557046979</v>
      </c>
      <c r="K53" s="475">
        <f t="shared" si="2"/>
        <v>61.813438789367247</v>
      </c>
    </row>
    <row r="54" spans="1:11" s="320" customFormat="1" ht="15" x14ac:dyDescent="0.2">
      <c r="A54" s="552" t="s">
        <v>63</v>
      </c>
      <c r="B54" s="553"/>
      <c r="C54" s="476">
        <f t="shared" ref="C54:I54" si="3">SUM(C4:C53)</f>
        <v>411</v>
      </c>
      <c r="D54" s="476">
        <f t="shared" si="3"/>
        <v>215</v>
      </c>
      <c r="E54" s="476">
        <f t="shared" si="3"/>
        <v>118</v>
      </c>
      <c r="F54" s="476">
        <f t="shared" si="3"/>
        <v>744</v>
      </c>
      <c r="G54" s="477">
        <f t="shared" si="3"/>
        <v>3508929.1800000006</v>
      </c>
      <c r="H54" s="477">
        <f t="shared" si="3"/>
        <v>2470061.6300000004</v>
      </c>
      <c r="I54" s="477">
        <f t="shared" si="3"/>
        <v>5978990.8100000005</v>
      </c>
      <c r="J54" s="477">
        <f t="shared" si="1"/>
        <v>8036.2779704301083</v>
      </c>
      <c r="K54" s="477">
        <f t="shared" si="2"/>
        <v>70.393601674229288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74"/>
  <sheetViews>
    <sheetView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activeCell="R16" sqref="R16"/>
    </sheetView>
  </sheetViews>
  <sheetFormatPr defaultRowHeight="12.75" x14ac:dyDescent="0.2"/>
  <cols>
    <col min="1" max="1" width="9.28515625" style="468" customWidth="1"/>
    <col min="2" max="2" width="22.85546875" style="13" bestFit="1" customWidth="1"/>
    <col min="3" max="5" width="5.5703125" style="13" bestFit="1" customWidth="1"/>
    <col min="6" max="6" width="10.28515625" style="13" bestFit="1" customWidth="1"/>
    <col min="7" max="9" width="11.5703125" style="13" bestFit="1" customWidth="1"/>
    <col min="10" max="10" width="10.42578125" style="13" bestFit="1" customWidth="1"/>
    <col min="11" max="11" width="10" style="479" bestFit="1" customWidth="1"/>
    <col min="12" max="12" width="10" style="480" bestFit="1" customWidth="1"/>
    <col min="13" max="13" width="10.85546875" style="480" customWidth="1"/>
    <col min="14" max="19" width="9.140625" style="480"/>
    <col min="20" max="16384" width="9.140625" style="2"/>
  </cols>
  <sheetData>
    <row r="1" spans="1:19" ht="18" customHeight="1" x14ac:dyDescent="0.2">
      <c r="A1" s="537" t="s">
        <v>200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</row>
    <row r="2" spans="1:19" ht="15" customHeight="1" x14ac:dyDescent="0.2">
      <c r="A2" s="539" t="s">
        <v>0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</row>
    <row r="3" spans="1:19" ht="14.25" customHeight="1" x14ac:dyDescent="0.2">
      <c r="A3" s="541" t="s">
        <v>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</row>
    <row r="4" spans="1:19" ht="14.25" customHeight="1" x14ac:dyDescent="0.2">
      <c r="A4" s="543" t="s">
        <v>205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</row>
    <row r="5" spans="1:19" ht="39" customHeight="1" x14ac:dyDescent="0.2">
      <c r="A5" s="483" t="s">
        <v>64</v>
      </c>
      <c r="B5" s="483" t="s">
        <v>65</v>
      </c>
      <c r="C5" s="483" t="s">
        <v>66</v>
      </c>
      <c r="D5" s="483" t="s">
        <v>67</v>
      </c>
      <c r="E5" s="483" t="s">
        <v>68</v>
      </c>
      <c r="F5" s="483" t="s">
        <v>69</v>
      </c>
      <c r="G5" s="483" t="s">
        <v>70</v>
      </c>
      <c r="H5" s="483" t="s">
        <v>71</v>
      </c>
      <c r="I5" s="483" t="s">
        <v>72</v>
      </c>
      <c r="J5" s="483" t="s">
        <v>73</v>
      </c>
      <c r="K5" s="483" t="s">
        <v>74</v>
      </c>
      <c r="L5" s="494" t="s">
        <v>203</v>
      </c>
      <c r="M5" s="495" t="s">
        <v>204</v>
      </c>
    </row>
    <row r="6" spans="1:19" s="18" customFormat="1" ht="15" customHeight="1" x14ac:dyDescent="0.2">
      <c r="A6" s="484">
        <v>1</v>
      </c>
      <c r="B6" s="465" t="s">
        <v>75</v>
      </c>
      <c r="C6" s="485">
        <f>AHMEDNAGAR!C54</f>
        <v>411</v>
      </c>
      <c r="D6" s="485">
        <f>AHMEDNAGAR!D54</f>
        <v>215</v>
      </c>
      <c r="E6" s="485">
        <f>AHMEDNAGAR!E54</f>
        <v>118</v>
      </c>
      <c r="F6" s="485">
        <f>AHMEDNAGAR!F54</f>
        <v>744</v>
      </c>
      <c r="G6" s="475">
        <f>(AHMEDNAGAR!G54)/100</f>
        <v>35089.291800000006</v>
      </c>
      <c r="H6" s="475">
        <f>(AHMEDNAGAR!H54)/100</f>
        <v>24700.616300000005</v>
      </c>
      <c r="I6" s="475">
        <f>(AHMEDNAGAR!I54)/100</f>
        <v>59789.908100000008</v>
      </c>
      <c r="J6" s="485">
        <f t="shared" ref="J6:J48" si="0">(I6/F6)</f>
        <v>80.36277970430109</v>
      </c>
      <c r="K6" s="485">
        <f t="shared" ref="K6:K48" si="1">(H6/G6)*100</f>
        <v>70.393601674229288</v>
      </c>
      <c r="L6" s="496">
        <v>4543159</v>
      </c>
      <c r="M6" s="497">
        <f>L6/F6</f>
        <v>6106.3965053763441</v>
      </c>
      <c r="N6" s="481"/>
      <c r="O6" s="481"/>
      <c r="P6" s="481"/>
      <c r="Q6" s="481"/>
      <c r="R6" s="481"/>
      <c r="S6" s="481"/>
    </row>
    <row r="7" spans="1:19" s="18" customFormat="1" ht="15" customHeight="1" x14ac:dyDescent="0.2">
      <c r="A7" s="484">
        <v>2</v>
      </c>
      <c r="B7" s="465" t="s">
        <v>76</v>
      </c>
      <c r="C7" s="485">
        <f>AKOLA!C54</f>
        <v>83</v>
      </c>
      <c r="D7" s="485">
        <f>AKOLA!D54</f>
        <v>55</v>
      </c>
      <c r="E7" s="485">
        <f>AKOLA!E54</f>
        <v>96</v>
      </c>
      <c r="F7" s="485">
        <f>AKOLA!F54</f>
        <v>234</v>
      </c>
      <c r="G7" s="475">
        <f>(AKOLA!G54)/100</f>
        <v>13671.022399999998</v>
      </c>
      <c r="H7" s="475">
        <f>(AKOLA!H54)/100</f>
        <v>6976.9970999999996</v>
      </c>
      <c r="I7" s="475">
        <f>(AKOLA!I54)/100</f>
        <v>20648.019499999999</v>
      </c>
      <c r="J7" s="485">
        <f t="shared" si="0"/>
        <v>88.23939957264956</v>
      </c>
      <c r="K7" s="485">
        <f t="shared" si="1"/>
        <v>51.034932837210476</v>
      </c>
      <c r="L7" s="496">
        <v>1813906</v>
      </c>
      <c r="M7" s="497">
        <f t="shared" ref="M7:M48" si="2">L7/F7</f>
        <v>7751.735042735043</v>
      </c>
      <c r="N7" s="481"/>
      <c r="O7" s="481"/>
      <c r="P7" s="481"/>
      <c r="Q7" s="481"/>
      <c r="R7" s="481"/>
      <c r="S7" s="481"/>
    </row>
    <row r="8" spans="1:19" s="18" customFormat="1" ht="15" customHeight="1" x14ac:dyDescent="0.2">
      <c r="A8" s="484">
        <v>3</v>
      </c>
      <c r="B8" s="465" t="s">
        <v>77</v>
      </c>
      <c r="C8" s="485">
        <f>AMRAVATI!C54</f>
        <v>139</v>
      </c>
      <c r="D8" s="485">
        <f>AMRAVATI!D54</f>
        <v>130</v>
      </c>
      <c r="E8" s="485">
        <f>AMRAVATI!E54</f>
        <v>115</v>
      </c>
      <c r="F8" s="485">
        <f>AMRAVATI!F54</f>
        <v>384</v>
      </c>
      <c r="G8" s="475">
        <f>(AMRAVATI!G54)/100</f>
        <v>20599.401400000002</v>
      </c>
      <c r="H8" s="475">
        <f>(AMRAVATI!H54)/100</f>
        <v>11545.929200000002</v>
      </c>
      <c r="I8" s="475">
        <f>(AMRAVATI!I54)/100</f>
        <v>32145.330600000001</v>
      </c>
      <c r="J8" s="485">
        <f t="shared" si="0"/>
        <v>83.711798437500008</v>
      </c>
      <c r="K8" s="485">
        <f t="shared" si="1"/>
        <v>56.049828710071161</v>
      </c>
      <c r="L8" s="496">
        <v>2888445</v>
      </c>
      <c r="M8" s="497">
        <f t="shared" si="2"/>
        <v>7521.9921875</v>
      </c>
      <c r="N8" s="481"/>
      <c r="O8" s="481"/>
      <c r="P8" s="481"/>
      <c r="Q8" s="481"/>
      <c r="R8" s="481"/>
      <c r="S8" s="481"/>
    </row>
    <row r="9" spans="1:19" s="18" customFormat="1" ht="15" customHeight="1" x14ac:dyDescent="0.2">
      <c r="A9" s="484">
        <v>4</v>
      </c>
      <c r="B9" s="465" t="s">
        <v>78</v>
      </c>
      <c r="C9" s="485">
        <f>AURANGABAD!C54</f>
        <v>197</v>
      </c>
      <c r="D9" s="485">
        <f>AURANGABAD!D54</f>
        <v>97</v>
      </c>
      <c r="E9" s="485">
        <f>AURANGABAD!E54</f>
        <v>185</v>
      </c>
      <c r="F9" s="485">
        <f>AURANGABAD!F54</f>
        <v>479</v>
      </c>
      <c r="G9" s="475">
        <f>(AURANGABAD!G54)/100</f>
        <v>39546.117299999998</v>
      </c>
      <c r="H9" s="475">
        <f>(AURANGABAD!H54)/100</f>
        <v>29546.255499999988</v>
      </c>
      <c r="I9" s="475">
        <f>(AURANGABAD!I54)/100</f>
        <v>69092.372799999997</v>
      </c>
      <c r="J9" s="485">
        <f t="shared" si="0"/>
        <v>144.24294947807934</v>
      </c>
      <c r="K9" s="485">
        <f t="shared" si="1"/>
        <v>74.713416935118403</v>
      </c>
      <c r="L9" s="496">
        <v>3701282</v>
      </c>
      <c r="M9" s="497">
        <f t="shared" si="2"/>
        <v>7727.1022964509393</v>
      </c>
      <c r="N9" s="481"/>
      <c r="O9" s="481"/>
      <c r="P9" s="481"/>
      <c r="Q9" s="481"/>
      <c r="R9" s="481"/>
      <c r="S9" s="481"/>
    </row>
    <row r="10" spans="1:19" s="18" customFormat="1" ht="15" customHeight="1" x14ac:dyDescent="0.2">
      <c r="A10" s="484">
        <v>5</v>
      </c>
      <c r="B10" s="465" t="s">
        <v>79</v>
      </c>
      <c r="C10" s="485">
        <f>BEED!C54</f>
        <v>105</v>
      </c>
      <c r="D10" s="485">
        <f>BEED!D54</f>
        <v>68</v>
      </c>
      <c r="E10" s="485">
        <f>BEED!E54</f>
        <v>45</v>
      </c>
      <c r="F10" s="485">
        <f>BEED!F54</f>
        <v>218</v>
      </c>
      <c r="G10" s="475">
        <f>(BEED!G54)/100</f>
        <v>11552.576599999999</v>
      </c>
      <c r="H10" s="475">
        <f>(BEED!H54)/100</f>
        <v>8499.1919999999991</v>
      </c>
      <c r="I10" s="475">
        <f>(BEED!I54)/100</f>
        <v>20051.768600000003</v>
      </c>
      <c r="J10" s="485">
        <f t="shared" si="0"/>
        <v>91.980589908256889</v>
      </c>
      <c r="K10" s="485">
        <f t="shared" si="1"/>
        <v>73.569665835411996</v>
      </c>
      <c r="L10" s="496">
        <v>2585049</v>
      </c>
      <c r="M10" s="497">
        <f t="shared" si="2"/>
        <v>11858.022935779816</v>
      </c>
      <c r="N10" s="481"/>
      <c r="O10" s="481"/>
      <c r="P10" s="481"/>
      <c r="Q10" s="481"/>
      <c r="R10" s="481"/>
      <c r="S10" s="481"/>
    </row>
    <row r="11" spans="1:19" s="18" customFormat="1" ht="15" customHeight="1" x14ac:dyDescent="0.2">
      <c r="A11" s="484">
        <v>6</v>
      </c>
      <c r="B11" s="465" t="s">
        <v>80</v>
      </c>
      <c r="C11" s="485">
        <f>BHANDARA!C54</f>
        <v>96</v>
      </c>
      <c r="D11" s="485">
        <f>BHANDARA!D54</f>
        <v>74</v>
      </c>
      <c r="E11" s="485">
        <f>BHANDARA!E54</f>
        <v>2</v>
      </c>
      <c r="F11" s="485">
        <f>BHANDARA!F54</f>
        <v>172</v>
      </c>
      <c r="G11" s="475">
        <f>(BHANDARA!G54)/100</f>
        <v>7797.6474999999991</v>
      </c>
      <c r="H11" s="475">
        <f>(BHANDARA!H54)/100</f>
        <v>2944.7257</v>
      </c>
      <c r="I11" s="475">
        <f>(BHANDARA!I54)/100</f>
        <v>10742.373199999998</v>
      </c>
      <c r="J11" s="485">
        <f t="shared" si="0"/>
        <v>62.455658139534876</v>
      </c>
      <c r="K11" s="485">
        <f t="shared" si="1"/>
        <v>37.764283394446856</v>
      </c>
      <c r="L11" s="496">
        <v>1200334</v>
      </c>
      <c r="M11" s="497">
        <f t="shared" si="2"/>
        <v>6978.6860465116279</v>
      </c>
      <c r="N11" s="481"/>
      <c r="O11" s="481"/>
      <c r="P11" s="481"/>
      <c r="Q11" s="481"/>
      <c r="R11" s="481"/>
      <c r="S11" s="481"/>
    </row>
    <row r="12" spans="1:19" s="18" customFormat="1" ht="15" customHeight="1" x14ac:dyDescent="0.2">
      <c r="A12" s="484">
        <v>7</v>
      </c>
      <c r="B12" s="465" t="s">
        <v>81</v>
      </c>
      <c r="C12" s="485">
        <f>BULDHANA!C54</f>
        <v>107</v>
      </c>
      <c r="D12" s="485">
        <f>BULDHANA!D54</f>
        <v>120</v>
      </c>
      <c r="E12" s="485">
        <f>BULDHANA!E54</f>
        <v>28</v>
      </c>
      <c r="F12" s="485">
        <f>BULDHANA!F54</f>
        <v>255</v>
      </c>
      <c r="G12" s="475">
        <f>(BULDHANA!G54)/100</f>
        <v>12577.420300000003</v>
      </c>
      <c r="H12" s="475">
        <f>(BULDHANA!H54)/100</f>
        <v>9225.493800000002</v>
      </c>
      <c r="I12" s="475">
        <f>(BULDHANA!I54)/100</f>
        <v>21802.914100000002</v>
      </c>
      <c r="J12" s="485">
        <f t="shared" si="0"/>
        <v>85.501623921568637</v>
      </c>
      <c r="K12" s="485">
        <f t="shared" si="1"/>
        <v>73.349650245845723</v>
      </c>
      <c r="L12" s="496">
        <v>2586258</v>
      </c>
      <c r="M12" s="497">
        <f t="shared" si="2"/>
        <v>10142.188235294117</v>
      </c>
      <c r="N12" s="481"/>
      <c r="O12" s="481"/>
      <c r="P12" s="481"/>
      <c r="Q12" s="481"/>
      <c r="R12" s="481"/>
      <c r="S12" s="481"/>
    </row>
    <row r="13" spans="1:19" s="18" customFormat="1" ht="15" customHeight="1" x14ac:dyDescent="0.2">
      <c r="A13" s="484">
        <v>8</v>
      </c>
      <c r="B13" s="465" t="s">
        <v>82</v>
      </c>
      <c r="C13" s="485">
        <f>CHANDRAPUR!C54</f>
        <v>136</v>
      </c>
      <c r="D13" s="485">
        <f>CHANDRAPUR!D54</f>
        <v>102</v>
      </c>
      <c r="E13" s="485">
        <f>CHANDRAPUR!E54</f>
        <v>64</v>
      </c>
      <c r="F13" s="485">
        <f>CHANDRAPUR!F54</f>
        <v>302</v>
      </c>
      <c r="G13" s="475">
        <f>(CHANDRAPUR!G54)/100</f>
        <v>20259.312300000001</v>
      </c>
      <c r="H13" s="475">
        <f>(CHANDRAPUR!H54)/100</f>
        <v>7429.1012000000001</v>
      </c>
      <c r="I13" s="475">
        <f>(CHANDRAPUR!I54)/100</f>
        <v>27688.413500000002</v>
      </c>
      <c r="J13" s="485">
        <f t="shared" si="0"/>
        <v>91.683488410596041</v>
      </c>
      <c r="K13" s="485">
        <f t="shared" si="1"/>
        <v>36.670056169675611</v>
      </c>
      <c r="L13" s="496">
        <v>2204307</v>
      </c>
      <c r="M13" s="497">
        <f t="shared" si="2"/>
        <v>7299.0298013245038</v>
      </c>
      <c r="N13" s="481"/>
      <c r="O13" s="481"/>
      <c r="P13" s="481"/>
      <c r="Q13" s="481"/>
      <c r="R13" s="481"/>
      <c r="S13" s="481"/>
    </row>
    <row r="14" spans="1:19" s="18" customFormat="1" ht="15" customHeight="1" x14ac:dyDescent="0.2">
      <c r="A14" s="484">
        <v>9</v>
      </c>
      <c r="B14" s="465" t="s">
        <v>83</v>
      </c>
      <c r="C14" s="485">
        <f>DHULE!C54</f>
        <v>84</v>
      </c>
      <c r="D14" s="485">
        <f>DHULE!D54</f>
        <v>51</v>
      </c>
      <c r="E14" s="485">
        <f>DHULE!E54</f>
        <v>60</v>
      </c>
      <c r="F14" s="485">
        <f>DHULE!F54</f>
        <v>195</v>
      </c>
      <c r="G14" s="475">
        <f>(DHULE!G54)/100</f>
        <v>10957.701899999996</v>
      </c>
      <c r="H14" s="475">
        <f>(DHULE!H54)/100</f>
        <v>6965.2690000000002</v>
      </c>
      <c r="I14" s="475">
        <f>(DHULE!I54)/100</f>
        <v>17922.970899999997</v>
      </c>
      <c r="J14" s="485">
        <f t="shared" si="0"/>
        <v>91.912671282051264</v>
      </c>
      <c r="K14" s="485">
        <f t="shared" si="1"/>
        <v>63.565052814586998</v>
      </c>
      <c r="L14" s="496">
        <v>2050862</v>
      </c>
      <c r="M14" s="497">
        <f t="shared" si="2"/>
        <v>10517.241025641026</v>
      </c>
      <c r="N14" s="481"/>
      <c r="O14" s="481"/>
      <c r="P14" s="481"/>
      <c r="Q14" s="481"/>
      <c r="R14" s="481"/>
      <c r="S14" s="481"/>
    </row>
    <row r="15" spans="1:19" s="18" customFormat="1" ht="15" customHeight="1" x14ac:dyDescent="0.2">
      <c r="A15" s="484">
        <v>10</v>
      </c>
      <c r="B15" s="465" t="s">
        <v>84</v>
      </c>
      <c r="C15" s="485">
        <f>GADCHIROLI!C54</f>
        <v>79</v>
      </c>
      <c r="D15" s="485">
        <f>GADCHIROLI!D54</f>
        <v>44</v>
      </c>
      <c r="E15" s="485">
        <f>GADCHIROLI!E54</f>
        <v>6</v>
      </c>
      <c r="F15" s="485">
        <f>GADCHIROLI!F54</f>
        <v>129</v>
      </c>
      <c r="G15" s="475">
        <f>(GADCHIROLI!G54)/100</f>
        <v>6535.095800000001</v>
      </c>
      <c r="H15" s="475">
        <f>(GADCHIROLI!H54)/100</f>
        <v>2456.0366999999997</v>
      </c>
      <c r="I15" s="475">
        <f>(GADCHIROLI!I54)/100</f>
        <v>8991.1325000000015</v>
      </c>
      <c r="J15" s="485">
        <f t="shared" si="0"/>
        <v>69.698701550387611</v>
      </c>
      <c r="K15" s="485">
        <f t="shared" si="1"/>
        <v>37.582260079492627</v>
      </c>
      <c r="L15" s="496">
        <v>1072942</v>
      </c>
      <c r="M15" s="497">
        <f t="shared" si="2"/>
        <v>8317.3798449612405</v>
      </c>
      <c r="N15" s="481"/>
      <c r="O15" s="481"/>
      <c r="P15" s="481"/>
      <c r="Q15" s="481"/>
      <c r="R15" s="481"/>
      <c r="S15" s="481"/>
    </row>
    <row r="16" spans="1:19" s="18" customFormat="1" ht="15" customHeight="1" x14ac:dyDescent="0.2">
      <c r="A16" s="484">
        <v>11</v>
      </c>
      <c r="B16" s="465" t="s">
        <v>85</v>
      </c>
      <c r="C16" s="485">
        <f>GONDIA!C54</f>
        <v>74</v>
      </c>
      <c r="D16" s="485">
        <f>GONDIA!D54</f>
        <v>24</v>
      </c>
      <c r="E16" s="485">
        <f>GONDIA!E54</f>
        <v>41</v>
      </c>
      <c r="F16" s="485">
        <f>GONDIA!F54</f>
        <v>139</v>
      </c>
      <c r="G16" s="475">
        <f>(GONDIA!G54)/100</f>
        <v>7577.1640000000016</v>
      </c>
      <c r="H16" s="475">
        <f>(GONDIA!H54)/100</f>
        <v>2901.8541000000005</v>
      </c>
      <c r="I16" s="475">
        <f>(GONDIA!I54)/100</f>
        <v>10479.018100000001</v>
      </c>
      <c r="J16" s="485">
        <f t="shared" si="0"/>
        <v>75.388619424460444</v>
      </c>
      <c r="K16" s="485">
        <f t="shared" si="1"/>
        <v>38.297364290914118</v>
      </c>
      <c r="L16" s="496">
        <v>1322507</v>
      </c>
      <c r="M16" s="497">
        <f t="shared" si="2"/>
        <v>9514.4388489208632</v>
      </c>
      <c r="N16" s="481"/>
      <c r="O16" s="481"/>
      <c r="P16" s="481"/>
      <c r="Q16" s="481"/>
      <c r="R16" s="481"/>
      <c r="S16" s="481"/>
    </row>
    <row r="17" spans="1:19" s="18" customFormat="1" ht="15" customHeight="1" x14ac:dyDescent="0.2">
      <c r="A17" s="484">
        <v>12</v>
      </c>
      <c r="B17" s="465" t="s">
        <v>86</v>
      </c>
      <c r="C17" s="485">
        <f>HINGOLI!C54</f>
        <v>58</v>
      </c>
      <c r="D17" s="485">
        <f>HINGOLI!D54</f>
        <v>56</v>
      </c>
      <c r="E17" s="485">
        <f>HINGOLI!E54</f>
        <v>0</v>
      </c>
      <c r="F17" s="485">
        <f>HINGOLI!F54</f>
        <v>114</v>
      </c>
      <c r="G17" s="475">
        <f>(HINGOLI!G54)/100</f>
        <v>3869.8954000000003</v>
      </c>
      <c r="H17" s="475">
        <f>(HINGOLI!H54)/100</f>
        <v>3176.9177</v>
      </c>
      <c r="I17" s="475">
        <f>(HINGOLI!I54)/100</f>
        <v>7046.8131000000003</v>
      </c>
      <c r="J17" s="485">
        <f t="shared" si="0"/>
        <v>61.814150000000005</v>
      </c>
      <c r="K17" s="485">
        <f t="shared" si="1"/>
        <v>82.093115488341098</v>
      </c>
      <c r="L17" s="496">
        <v>1177345</v>
      </c>
      <c r="M17" s="497">
        <f t="shared" si="2"/>
        <v>10327.587719298246</v>
      </c>
      <c r="N17" s="481"/>
      <c r="O17" s="481"/>
      <c r="P17" s="481"/>
      <c r="Q17" s="481"/>
      <c r="R17" s="481"/>
      <c r="S17" s="481"/>
    </row>
    <row r="18" spans="1:19" s="18" customFormat="1" ht="15" customHeight="1" x14ac:dyDescent="0.2">
      <c r="A18" s="484">
        <v>13</v>
      </c>
      <c r="B18" s="465" t="s">
        <v>87</v>
      </c>
      <c r="C18" s="485">
        <f>JALGAON!C54</f>
        <v>306</v>
      </c>
      <c r="D18" s="485">
        <f>JALGAON!D54</f>
        <v>200</v>
      </c>
      <c r="E18" s="485">
        <f>JALGAON!E54</f>
        <v>111</v>
      </c>
      <c r="F18" s="485">
        <f>JALGAON!F54</f>
        <v>617</v>
      </c>
      <c r="G18" s="475">
        <f>(JALGAON!G54)/100</f>
        <v>27100.923800000004</v>
      </c>
      <c r="H18" s="475">
        <f>(JALGAON!H54)/100</f>
        <v>15226.690099999998</v>
      </c>
      <c r="I18" s="475">
        <f>(JALGAON!I54)/100</f>
        <v>42327.613900000018</v>
      </c>
      <c r="J18" s="485">
        <f t="shared" si="0"/>
        <v>68.602291572123207</v>
      </c>
      <c r="K18" s="485">
        <f t="shared" si="1"/>
        <v>56.185133069153878</v>
      </c>
      <c r="L18" s="496">
        <v>4229917</v>
      </c>
      <c r="M18" s="497">
        <f t="shared" si="2"/>
        <v>6855.6191247974066</v>
      </c>
      <c r="N18" s="481"/>
      <c r="O18" s="481"/>
      <c r="P18" s="481"/>
      <c r="Q18" s="481"/>
      <c r="R18" s="481"/>
      <c r="S18" s="481"/>
    </row>
    <row r="19" spans="1:19" s="18" customFormat="1" ht="15" customHeight="1" x14ac:dyDescent="0.2">
      <c r="A19" s="484">
        <v>14</v>
      </c>
      <c r="B19" s="465" t="s">
        <v>88</v>
      </c>
      <c r="C19" s="485">
        <f>JALNA!C54</f>
        <v>93</v>
      </c>
      <c r="D19" s="485">
        <f>JALNA!D54</f>
        <v>48</v>
      </c>
      <c r="E19" s="485">
        <f>JALNA!E54</f>
        <v>42</v>
      </c>
      <c r="F19" s="485">
        <f>JALNA!F54</f>
        <v>183</v>
      </c>
      <c r="G19" s="475">
        <f>(JALNA!G54)/100</f>
        <v>7078.1413000000002</v>
      </c>
      <c r="H19" s="475">
        <f>(JALNA!H54)/100</f>
        <v>7942.8745999999992</v>
      </c>
      <c r="I19" s="475">
        <f>(JALNA!I54)/100</f>
        <v>15021.0159</v>
      </c>
      <c r="J19" s="485">
        <f t="shared" si="0"/>
        <v>82.082054098360658</v>
      </c>
      <c r="K19" s="485">
        <f t="shared" si="1"/>
        <v>112.21695447080151</v>
      </c>
      <c r="L19" s="496">
        <v>1959046</v>
      </c>
      <c r="M19" s="497">
        <f t="shared" si="2"/>
        <v>10705.169398907105</v>
      </c>
      <c r="N19" s="481"/>
      <c r="O19" s="481"/>
      <c r="P19" s="481"/>
      <c r="Q19" s="481"/>
      <c r="R19" s="481"/>
      <c r="S19" s="481"/>
    </row>
    <row r="20" spans="1:19" s="18" customFormat="1" ht="15" customHeight="1" x14ac:dyDescent="0.2">
      <c r="A20" s="484">
        <v>15</v>
      </c>
      <c r="B20" s="465" t="s">
        <v>89</v>
      </c>
      <c r="C20" s="485">
        <f>KOLHAPUR!C54</f>
        <v>324</v>
      </c>
      <c r="D20" s="485">
        <f>KOLHAPUR!D54</f>
        <v>156</v>
      </c>
      <c r="E20" s="485">
        <f>KOLHAPUR!E54</f>
        <v>168</v>
      </c>
      <c r="F20" s="485">
        <f>KOLHAPUR!F54</f>
        <v>648</v>
      </c>
      <c r="G20" s="475">
        <f>(KOLHAPUR!G54)/100</f>
        <v>36464.014199999991</v>
      </c>
      <c r="H20" s="475">
        <f>(KOLHAPUR!H54)/100</f>
        <v>29923.3092</v>
      </c>
      <c r="I20" s="475">
        <f>(KOLHAPUR!I54)/100</f>
        <v>66387.323400000008</v>
      </c>
      <c r="J20" s="485">
        <f t="shared" si="0"/>
        <v>102.44957314814816</v>
      </c>
      <c r="K20" s="485">
        <f t="shared" si="1"/>
        <v>82.062575546057147</v>
      </c>
      <c r="L20" s="496">
        <v>3876001</v>
      </c>
      <c r="M20" s="497">
        <f t="shared" si="2"/>
        <v>5981.483024691358</v>
      </c>
      <c r="N20" s="481"/>
      <c r="O20" s="481"/>
      <c r="P20" s="481"/>
      <c r="Q20" s="481"/>
      <c r="R20" s="481"/>
      <c r="S20" s="481"/>
    </row>
    <row r="21" spans="1:19" s="18" customFormat="1" ht="15" customHeight="1" x14ac:dyDescent="0.2">
      <c r="A21" s="484">
        <v>16</v>
      </c>
      <c r="B21" s="465" t="s">
        <v>90</v>
      </c>
      <c r="C21" s="485">
        <f>LATUR!C54</f>
        <v>144</v>
      </c>
      <c r="D21" s="485">
        <f>LATUR!D54</f>
        <v>54</v>
      </c>
      <c r="E21" s="485">
        <f>LATUR!E54</f>
        <v>107</v>
      </c>
      <c r="F21" s="485">
        <f>LATUR!F54</f>
        <v>305</v>
      </c>
      <c r="G21" s="475">
        <f>(LATUR!G54)/100</f>
        <v>15286.220499999998</v>
      </c>
      <c r="H21" s="475">
        <f>(LATUR!H54)/100</f>
        <v>10912.216899999999</v>
      </c>
      <c r="I21" s="475">
        <f>(LATUR!I54)/100</f>
        <v>26198.437400000003</v>
      </c>
      <c r="J21" s="485">
        <f t="shared" si="0"/>
        <v>85.896516065573778</v>
      </c>
      <c r="K21" s="485">
        <f t="shared" si="1"/>
        <v>71.385970783294667</v>
      </c>
      <c r="L21" s="496">
        <v>2454196</v>
      </c>
      <c r="M21" s="497">
        <f t="shared" si="2"/>
        <v>8046.5442622950823</v>
      </c>
      <c r="N21" s="481"/>
      <c r="O21" s="481"/>
      <c r="P21" s="481"/>
      <c r="Q21" s="481"/>
      <c r="R21" s="481"/>
      <c r="S21" s="481"/>
    </row>
    <row r="22" spans="1:19" s="18" customFormat="1" ht="15" customHeight="1" x14ac:dyDescent="0.2">
      <c r="A22" s="484">
        <v>17</v>
      </c>
      <c r="B22" s="465" t="s">
        <v>91</v>
      </c>
      <c r="C22" s="485">
        <f>MUMBAI!C54</f>
        <v>6</v>
      </c>
      <c r="D22" s="485">
        <f>MUMBAI!D54</f>
        <v>0</v>
      </c>
      <c r="E22" s="485">
        <f>MUMBAI!E54</f>
        <v>910</v>
      </c>
      <c r="F22" s="485">
        <f>MUMBAI!F54</f>
        <v>916</v>
      </c>
      <c r="G22" s="475">
        <f>(MUMBAI!G54)/100</f>
        <v>1149288.8740999999</v>
      </c>
      <c r="H22" s="475">
        <f>(MUMBAI!H54)/100</f>
        <v>1549133.2549000001</v>
      </c>
      <c r="I22" s="475">
        <f>(MUMBAI!I54)/100</f>
        <v>2698422.1290000002</v>
      </c>
      <c r="J22" s="485">
        <f t="shared" si="0"/>
        <v>2945.8756866812228</v>
      </c>
      <c r="K22" s="485">
        <f t="shared" si="1"/>
        <v>134.7905900605812</v>
      </c>
      <c r="L22" s="496">
        <v>3085411</v>
      </c>
      <c r="M22" s="497">
        <f t="shared" si="2"/>
        <v>3368.3526200873362</v>
      </c>
      <c r="N22" s="481"/>
      <c r="O22" s="481"/>
      <c r="P22" s="481"/>
      <c r="Q22" s="481"/>
      <c r="R22" s="481"/>
      <c r="S22" s="481"/>
    </row>
    <row r="23" spans="1:19" s="18" customFormat="1" ht="15" customHeight="1" x14ac:dyDescent="0.2">
      <c r="A23" s="484">
        <v>18</v>
      </c>
      <c r="B23" s="465" t="s">
        <v>92</v>
      </c>
      <c r="C23" s="485">
        <f>'MUMBAI SUBURBAN'!C54</f>
        <v>0</v>
      </c>
      <c r="D23" s="485">
        <f>'MUMBAI SUBURBAN'!D54</f>
        <v>0</v>
      </c>
      <c r="E23" s="485">
        <f>'MUMBAI SUBURBAN'!E54</f>
        <v>1341</v>
      </c>
      <c r="F23" s="485">
        <f>'MUMBAI SUBURBAN'!F54</f>
        <v>1341</v>
      </c>
      <c r="G23" s="475">
        <f>('MUMBAI SUBURBAN'!G54)/100</f>
        <v>685918.70330000017</v>
      </c>
      <c r="H23" s="475">
        <f>('MUMBAI SUBURBAN'!H54)/100</f>
        <v>337343.10170000012</v>
      </c>
      <c r="I23" s="475">
        <f>('MUMBAI SUBURBAN'!I54)/100</f>
        <v>1023261.8050000001</v>
      </c>
      <c r="J23" s="485">
        <f t="shared" si="0"/>
        <v>763.05876584638338</v>
      </c>
      <c r="K23" s="485">
        <f t="shared" si="1"/>
        <v>49.181207638313431</v>
      </c>
      <c r="L23" s="496">
        <v>9356962</v>
      </c>
      <c r="M23" s="497">
        <f t="shared" si="2"/>
        <v>6977.6002982848622</v>
      </c>
      <c r="N23" s="481"/>
      <c r="O23" s="481"/>
      <c r="P23" s="481"/>
      <c r="Q23" s="481"/>
      <c r="R23" s="481"/>
      <c r="S23" s="481"/>
    </row>
    <row r="24" spans="1:19" s="18" customFormat="1" ht="15" customHeight="1" x14ac:dyDescent="0.2">
      <c r="A24" s="484">
        <v>19</v>
      </c>
      <c r="B24" s="465" t="s">
        <v>93</v>
      </c>
      <c r="C24" s="485">
        <f>NAGPUR!C54</f>
        <v>203</v>
      </c>
      <c r="D24" s="485">
        <f>NAGPUR!D54</f>
        <v>156</v>
      </c>
      <c r="E24" s="485">
        <f>NAGPUR!E54</f>
        <v>450</v>
      </c>
      <c r="F24" s="485">
        <f>NAGPUR!F54</f>
        <v>809</v>
      </c>
      <c r="G24" s="475">
        <f>(NAGPUR!G54)/100</f>
        <v>102275.02300000004</v>
      </c>
      <c r="H24" s="475">
        <f>(NAGPUR!H54)/100</f>
        <v>55969.515299999999</v>
      </c>
      <c r="I24" s="475">
        <f>(NAGPUR!I54)/100</f>
        <v>158244.53830000001</v>
      </c>
      <c r="J24" s="485">
        <f t="shared" si="0"/>
        <v>195.6051153275649</v>
      </c>
      <c r="K24" s="485">
        <f t="shared" si="1"/>
        <v>54.724519885954926</v>
      </c>
      <c r="L24" s="496">
        <v>4653570</v>
      </c>
      <c r="M24" s="497">
        <f t="shared" si="2"/>
        <v>5752.2496909765141</v>
      </c>
      <c r="N24" s="481"/>
      <c r="O24" s="481"/>
      <c r="P24" s="481"/>
      <c r="Q24" s="481"/>
      <c r="R24" s="481"/>
      <c r="S24" s="481"/>
    </row>
    <row r="25" spans="1:19" s="18" customFormat="1" ht="15" customHeight="1" x14ac:dyDescent="0.2">
      <c r="A25" s="484">
        <v>20</v>
      </c>
      <c r="B25" s="465" t="s">
        <v>94</v>
      </c>
      <c r="C25" s="485">
        <f>NANDED!C54</f>
        <v>117</v>
      </c>
      <c r="D25" s="485">
        <f>NANDED!D54</f>
        <v>64</v>
      </c>
      <c r="E25" s="485">
        <f>NANDED!E54</f>
        <v>92</v>
      </c>
      <c r="F25" s="485">
        <f>NANDED!F54</f>
        <v>273</v>
      </c>
      <c r="G25" s="475">
        <f>(NANDED!G54)/100</f>
        <v>15566.4391</v>
      </c>
      <c r="H25" s="475">
        <f>(NANDED!H54)/100</f>
        <v>11648.5321</v>
      </c>
      <c r="I25" s="475">
        <f>(NANDED!I54)/100</f>
        <v>27214.971199999993</v>
      </c>
      <c r="J25" s="485">
        <f t="shared" si="0"/>
        <v>99.688539194139167</v>
      </c>
      <c r="K25" s="485">
        <f t="shared" si="1"/>
        <v>74.831064607447701</v>
      </c>
      <c r="L25" s="496">
        <v>3361292</v>
      </c>
      <c r="M25" s="497">
        <f t="shared" si="2"/>
        <v>12312.424908424908</v>
      </c>
      <c r="N25" s="481"/>
      <c r="O25" s="481"/>
      <c r="P25" s="481"/>
      <c r="Q25" s="481"/>
      <c r="R25" s="481"/>
      <c r="S25" s="481"/>
    </row>
    <row r="26" spans="1:19" s="18" customFormat="1" ht="15" customHeight="1" x14ac:dyDescent="0.2">
      <c r="A26" s="484">
        <v>21</v>
      </c>
      <c r="B26" s="465" t="s">
        <v>95</v>
      </c>
      <c r="C26" s="485">
        <f>NANDURBAR!C54</f>
        <v>56</v>
      </c>
      <c r="D26" s="485">
        <f>NANDURBAR!D54</f>
        <v>29</v>
      </c>
      <c r="E26" s="485">
        <f>NANDURBAR!E54</f>
        <v>24</v>
      </c>
      <c r="F26" s="485">
        <f>NANDURBAR!F54</f>
        <v>109</v>
      </c>
      <c r="G26" s="475">
        <f>(NANDURBAR!G54)/100</f>
        <v>5357.8247999999994</v>
      </c>
      <c r="H26" s="475">
        <f>(NANDURBAR!H54)/100</f>
        <v>3082.5031000000004</v>
      </c>
      <c r="I26" s="475">
        <f>(NANDURBAR!I54)/100</f>
        <v>8440.3278999999984</v>
      </c>
      <c r="J26" s="485">
        <f t="shared" si="0"/>
        <v>77.434200917431184</v>
      </c>
      <c r="K26" s="485">
        <f t="shared" si="1"/>
        <v>57.532734179736536</v>
      </c>
      <c r="L26" s="496">
        <v>1648295</v>
      </c>
      <c r="M26" s="497">
        <f t="shared" si="2"/>
        <v>15121.972477064221</v>
      </c>
      <c r="N26" s="481"/>
      <c r="O26" s="481"/>
      <c r="P26" s="481"/>
      <c r="Q26" s="481"/>
      <c r="R26" s="481"/>
      <c r="S26" s="481"/>
    </row>
    <row r="27" spans="1:19" s="18" customFormat="1" ht="15" customHeight="1" x14ac:dyDescent="0.2">
      <c r="A27" s="484">
        <v>22</v>
      </c>
      <c r="B27" s="465" t="s">
        <v>96</v>
      </c>
      <c r="C27" s="485">
        <f>NASHIK!C54</f>
        <v>331</v>
      </c>
      <c r="D27" s="485">
        <f>NASHIK!D54</f>
        <v>198</v>
      </c>
      <c r="E27" s="485">
        <f>NASHIK!E54</f>
        <v>281</v>
      </c>
      <c r="F27" s="485">
        <f>NASHIK!F54</f>
        <v>810</v>
      </c>
      <c r="G27" s="475">
        <f>(NASHIK!G54)/100</f>
        <v>65815.561699999977</v>
      </c>
      <c r="H27" s="475">
        <f>(NASHIK!H54)/100</f>
        <v>44184.434100000013</v>
      </c>
      <c r="I27" s="475">
        <f>(NASHIK!I54)/100</f>
        <v>109999.9958</v>
      </c>
      <c r="J27" s="485">
        <f t="shared" si="0"/>
        <v>135.80246395061729</v>
      </c>
      <c r="K27" s="485">
        <f t="shared" si="1"/>
        <v>67.133718772166958</v>
      </c>
      <c r="L27" s="496">
        <v>6107187</v>
      </c>
      <c r="M27" s="497">
        <f t="shared" si="2"/>
        <v>7539.7370370370372</v>
      </c>
      <c r="N27" s="481"/>
      <c r="O27" s="481"/>
      <c r="P27" s="481"/>
      <c r="Q27" s="481"/>
      <c r="R27" s="481"/>
      <c r="S27" s="481"/>
    </row>
    <row r="28" spans="1:19" s="18" customFormat="1" ht="15" customHeight="1" x14ac:dyDescent="0.2">
      <c r="A28" s="484">
        <v>23</v>
      </c>
      <c r="B28" s="465" t="s">
        <v>97</v>
      </c>
      <c r="C28" s="485">
        <f>OSMANABAD!C54</f>
        <v>113</v>
      </c>
      <c r="D28" s="485">
        <f>OSMANABAD!D54</f>
        <v>55</v>
      </c>
      <c r="E28" s="485">
        <f>OSMANABAD!E54</f>
        <v>38</v>
      </c>
      <c r="F28" s="485">
        <f>OSMANABAD!F54</f>
        <v>206</v>
      </c>
      <c r="G28" s="475">
        <f>(OSMANABAD!G54)/100</f>
        <v>8435.1023000000023</v>
      </c>
      <c r="H28" s="475">
        <f>(OSMANABAD!H54)/100</f>
        <v>5563.0880000000006</v>
      </c>
      <c r="I28" s="475">
        <f>(OSMANABAD!I54)/100</f>
        <v>13998.190300000002</v>
      </c>
      <c r="J28" s="485">
        <f t="shared" si="0"/>
        <v>67.952380097087385</v>
      </c>
      <c r="K28" s="485">
        <f t="shared" si="1"/>
        <v>65.951636413467071</v>
      </c>
      <c r="L28" s="496">
        <v>1657576</v>
      </c>
      <c r="M28" s="497">
        <f t="shared" si="2"/>
        <v>8046.4854368932038</v>
      </c>
      <c r="N28" s="481"/>
      <c r="O28" s="481"/>
      <c r="P28" s="481"/>
      <c r="Q28" s="481"/>
      <c r="R28" s="481"/>
      <c r="S28" s="481"/>
    </row>
    <row r="29" spans="1:19" s="18" customFormat="1" ht="15" customHeight="1" x14ac:dyDescent="0.2">
      <c r="A29" s="484">
        <v>24</v>
      </c>
      <c r="B29" s="465" t="s">
        <v>110</v>
      </c>
      <c r="C29" s="485">
        <f>PALGHAR!C54</f>
        <v>70</v>
      </c>
      <c r="D29" s="485">
        <f>PALGHAR!D54</f>
        <v>75</v>
      </c>
      <c r="E29" s="485">
        <f>PALGHAR!E54</f>
        <v>149</v>
      </c>
      <c r="F29" s="485">
        <f>PALGHAR!F54</f>
        <v>294</v>
      </c>
      <c r="G29" s="475">
        <f>(PALGHAR!G54)/100</f>
        <v>34161.946399999993</v>
      </c>
      <c r="H29" s="475">
        <f>(PALGHAR!H54)/100</f>
        <v>16757.061700000002</v>
      </c>
      <c r="I29" s="475">
        <f>(PALGHAR!I54)/100</f>
        <v>50919.008100000006</v>
      </c>
      <c r="J29" s="485">
        <f>(I29/F29)</f>
        <v>173.19390510204084</v>
      </c>
      <c r="K29" s="485">
        <f>(H29/G29)*100</f>
        <v>49.051835348585421</v>
      </c>
      <c r="L29" s="496">
        <v>2990116</v>
      </c>
      <c r="M29" s="497">
        <f t="shared" si="2"/>
        <v>10170.462585034014</v>
      </c>
      <c r="N29" s="481"/>
      <c r="O29" s="481"/>
      <c r="P29" s="481"/>
      <c r="Q29" s="481"/>
      <c r="R29" s="481"/>
      <c r="S29" s="481"/>
    </row>
    <row r="30" spans="1:19" s="18" customFormat="1" ht="15" customHeight="1" x14ac:dyDescent="0.2">
      <c r="A30" s="484">
        <v>25</v>
      </c>
      <c r="B30" s="465" t="s">
        <v>98</v>
      </c>
      <c r="C30" s="485">
        <f>PARBHANI!C54</f>
        <v>77</v>
      </c>
      <c r="D30" s="485">
        <f>PARBHANI!D54</f>
        <v>54</v>
      </c>
      <c r="E30" s="485">
        <f>PARBHANI!E54</f>
        <v>38</v>
      </c>
      <c r="F30" s="485">
        <f>PARBHANI!F54</f>
        <v>169</v>
      </c>
      <c r="G30" s="475">
        <f>(PARBHANI!G54)/100</f>
        <v>7320.2194000000009</v>
      </c>
      <c r="H30" s="475">
        <f>(PARBHANI!H54)/100</f>
        <v>6814.3316999999988</v>
      </c>
      <c r="I30" s="475">
        <f>(PARBHANI!I54)/100</f>
        <v>14134.551100000001</v>
      </c>
      <c r="J30" s="485">
        <f t="shared" si="0"/>
        <v>83.636397041420125</v>
      </c>
      <c r="K30" s="485">
        <f t="shared" si="1"/>
        <v>93.089172982984607</v>
      </c>
      <c r="L30" s="496">
        <v>1836086</v>
      </c>
      <c r="M30" s="497">
        <f t="shared" si="2"/>
        <v>10864.414201183432</v>
      </c>
      <c r="N30" s="481"/>
      <c r="O30" s="481"/>
      <c r="P30" s="481"/>
      <c r="Q30" s="481"/>
      <c r="R30" s="481"/>
      <c r="S30" s="481"/>
    </row>
    <row r="31" spans="1:19" s="18" customFormat="1" ht="15" customHeight="1" x14ac:dyDescent="0.2">
      <c r="A31" s="484">
        <v>26</v>
      </c>
      <c r="B31" s="465" t="s">
        <v>99</v>
      </c>
      <c r="C31" s="485">
        <f>PUNE!C54</f>
        <v>476</v>
      </c>
      <c r="D31" s="485">
        <f>PUNE!D54</f>
        <v>409</v>
      </c>
      <c r="E31" s="485">
        <f>PUNE!E54</f>
        <v>1067</v>
      </c>
      <c r="F31" s="485">
        <f>PUNE!F54</f>
        <v>1952</v>
      </c>
      <c r="G31" s="475">
        <f>(PUNE!G54)/100</f>
        <v>372589.8042999999</v>
      </c>
      <c r="H31" s="475">
        <f>(PUNE!H54)/100</f>
        <v>274154.21379999997</v>
      </c>
      <c r="I31" s="475">
        <f>(PUNE!I54)/100</f>
        <v>646744.01809999975</v>
      </c>
      <c r="J31" s="485">
        <f t="shared" si="0"/>
        <v>331.32377976434412</v>
      </c>
      <c r="K31" s="485">
        <f t="shared" si="1"/>
        <v>73.580707425707743</v>
      </c>
      <c r="L31" s="496">
        <v>9429408</v>
      </c>
      <c r="M31" s="497">
        <f t="shared" si="2"/>
        <v>4830.6393442622948</v>
      </c>
      <c r="N31" s="481"/>
      <c r="O31" s="481"/>
      <c r="P31" s="481"/>
      <c r="Q31" s="481"/>
      <c r="R31" s="481"/>
      <c r="S31" s="481"/>
    </row>
    <row r="32" spans="1:19" s="18" customFormat="1" ht="15" customHeight="1" x14ac:dyDescent="0.2">
      <c r="A32" s="484">
        <v>27</v>
      </c>
      <c r="B32" s="465" t="s">
        <v>100</v>
      </c>
      <c r="C32" s="485">
        <f>RAIGAD!C54</f>
        <v>237</v>
      </c>
      <c r="D32" s="485">
        <f>RAIGAD!D54</f>
        <v>167</v>
      </c>
      <c r="E32" s="485">
        <f>RAIGAD!E54</f>
        <v>131</v>
      </c>
      <c r="F32" s="485">
        <f>RAIGAD!F54</f>
        <v>535</v>
      </c>
      <c r="G32" s="475">
        <f>(RAIGAD!G54)/100</f>
        <v>48718.290300000022</v>
      </c>
      <c r="H32" s="475">
        <f>(RAIGAD!H54)/100</f>
        <v>36220.755000000005</v>
      </c>
      <c r="I32" s="475">
        <f>(RAIGAD!I54)/100</f>
        <v>84939.045299999998</v>
      </c>
      <c r="J32" s="485">
        <f t="shared" si="0"/>
        <v>158.76457065420561</v>
      </c>
      <c r="K32" s="485">
        <f t="shared" si="1"/>
        <v>74.347344245781116</v>
      </c>
      <c r="L32" s="496">
        <v>2634200</v>
      </c>
      <c r="M32" s="497">
        <f t="shared" si="2"/>
        <v>4923.7383177570091</v>
      </c>
      <c r="N32" s="481"/>
      <c r="O32" s="481"/>
      <c r="P32" s="481"/>
      <c r="Q32" s="481"/>
      <c r="R32" s="481"/>
      <c r="S32" s="481"/>
    </row>
    <row r="33" spans="1:19" s="18" customFormat="1" ht="15" customHeight="1" x14ac:dyDescent="0.2">
      <c r="A33" s="484">
        <v>28</v>
      </c>
      <c r="B33" s="465" t="s">
        <v>101</v>
      </c>
      <c r="C33" s="485">
        <f>RATNAGIRI!C54</f>
        <v>209</v>
      </c>
      <c r="D33" s="485">
        <f>RATNAGIRI!D54</f>
        <v>114</v>
      </c>
      <c r="E33" s="485">
        <f>RATNAGIRI!E54</f>
        <v>0</v>
      </c>
      <c r="F33" s="485">
        <f>RATNAGIRI!F54</f>
        <v>323</v>
      </c>
      <c r="G33" s="475">
        <f>(RATNAGIRI!G54)/100</f>
        <v>15066.090600000001</v>
      </c>
      <c r="H33" s="475">
        <f>(RATNAGIRI!H54)/100</f>
        <v>6056.3494000000019</v>
      </c>
      <c r="I33" s="475">
        <f>(RATNAGIRI!I54)/100</f>
        <v>21122.44</v>
      </c>
      <c r="J33" s="485">
        <f t="shared" si="0"/>
        <v>65.394551083591324</v>
      </c>
      <c r="K33" s="485">
        <f t="shared" si="1"/>
        <v>40.198546263886143</v>
      </c>
      <c r="L33" s="496">
        <v>1615069</v>
      </c>
      <c r="M33" s="497">
        <f t="shared" si="2"/>
        <v>5000.2136222910212</v>
      </c>
      <c r="N33" s="481"/>
      <c r="O33" s="481"/>
      <c r="P33" s="481"/>
      <c r="Q33" s="481"/>
      <c r="R33" s="481"/>
      <c r="S33" s="481"/>
    </row>
    <row r="34" spans="1:19" s="18" customFormat="1" ht="15" customHeight="1" x14ac:dyDescent="0.2">
      <c r="A34" s="484">
        <v>29</v>
      </c>
      <c r="B34" s="465" t="s">
        <v>102</v>
      </c>
      <c r="C34" s="485">
        <f>SANGLI!C54</f>
        <v>298</v>
      </c>
      <c r="D34" s="485">
        <f>SANGLI!D54</f>
        <v>128</v>
      </c>
      <c r="E34" s="485">
        <f>SANGLI!E54</f>
        <v>100</v>
      </c>
      <c r="F34" s="485">
        <f>SANGLI!F54</f>
        <v>526</v>
      </c>
      <c r="G34" s="475">
        <f>(SANGLI!G54)/100</f>
        <v>26847.575400000002</v>
      </c>
      <c r="H34" s="475">
        <f>(SANGLI!H54)/100</f>
        <v>17418.034599999999</v>
      </c>
      <c r="I34" s="475">
        <f>(SANGLI!I54)/100</f>
        <v>44265.61</v>
      </c>
      <c r="J34" s="485">
        <f t="shared" si="0"/>
        <v>84.155152091254749</v>
      </c>
      <c r="K34" s="485">
        <f t="shared" si="1"/>
        <v>64.877495790550981</v>
      </c>
      <c r="L34" s="496">
        <v>2822143</v>
      </c>
      <c r="M34" s="497">
        <f t="shared" si="2"/>
        <v>5365.290874524715</v>
      </c>
      <c r="N34" s="481"/>
      <c r="O34" s="481"/>
      <c r="P34" s="481"/>
      <c r="Q34" s="481"/>
      <c r="R34" s="481"/>
      <c r="S34" s="481"/>
    </row>
    <row r="35" spans="1:19" s="18" customFormat="1" ht="15" customHeight="1" x14ac:dyDescent="0.2">
      <c r="A35" s="484">
        <v>30</v>
      </c>
      <c r="B35" s="465" t="s">
        <v>103</v>
      </c>
      <c r="C35" s="485">
        <f>SATARA!C54</f>
        <v>410</v>
      </c>
      <c r="D35" s="485">
        <f>SATARA!D54</f>
        <v>178</v>
      </c>
      <c r="E35" s="485">
        <f>SATARA!E54</f>
        <v>56</v>
      </c>
      <c r="F35" s="485">
        <f>SATARA!F54</f>
        <v>644</v>
      </c>
      <c r="G35" s="475">
        <f>(SATARA!G54)/100</f>
        <v>28967.342099999998</v>
      </c>
      <c r="H35" s="475">
        <f>(SATARA!H54)/100</f>
        <v>16420.337000000003</v>
      </c>
      <c r="I35" s="475">
        <f>(SATARA!I54)/100</f>
        <v>45387.679100000023</v>
      </c>
      <c r="J35" s="485">
        <f t="shared" si="0"/>
        <v>70.477762577639794</v>
      </c>
      <c r="K35" s="485">
        <f t="shared" si="1"/>
        <v>56.685687431433365</v>
      </c>
      <c r="L35" s="496">
        <v>3003741</v>
      </c>
      <c r="M35" s="497">
        <f t="shared" si="2"/>
        <v>4664.1940993788821</v>
      </c>
      <c r="N35" s="481"/>
      <c r="O35" s="481"/>
      <c r="P35" s="481"/>
      <c r="Q35" s="481"/>
      <c r="R35" s="481"/>
      <c r="S35" s="481"/>
    </row>
    <row r="36" spans="1:19" s="18" customFormat="1" ht="15" customHeight="1" x14ac:dyDescent="0.2">
      <c r="A36" s="484">
        <v>31</v>
      </c>
      <c r="B36" s="465" t="s">
        <v>104</v>
      </c>
      <c r="C36" s="485">
        <f>SINDHUDURG!C54</f>
        <v>188</v>
      </c>
      <c r="D36" s="485">
        <f>SINDHUDURG!D54</f>
        <v>68</v>
      </c>
      <c r="E36" s="485">
        <f>SINDHUDURG!E54</f>
        <v>0</v>
      </c>
      <c r="F36" s="485">
        <f>SINDHUDURG!F54</f>
        <v>256</v>
      </c>
      <c r="G36" s="475">
        <f>(SINDHUDURG!G54)/100</f>
        <v>9852.2726000000021</v>
      </c>
      <c r="H36" s="475">
        <f>(SINDHUDURG!H54)/100</f>
        <v>4923.6391999999996</v>
      </c>
      <c r="I36" s="475">
        <f>(SINDHUDURG!I54)/100</f>
        <v>14775.911800000002</v>
      </c>
      <c r="J36" s="485">
        <f t="shared" si="0"/>
        <v>57.718405468750007</v>
      </c>
      <c r="K36" s="485">
        <f t="shared" si="1"/>
        <v>49.974654578680642</v>
      </c>
      <c r="L36" s="496">
        <v>849651</v>
      </c>
      <c r="M36" s="497">
        <f t="shared" si="2"/>
        <v>3318.94921875</v>
      </c>
      <c r="N36" s="481"/>
      <c r="O36" s="481"/>
      <c r="P36" s="481"/>
      <c r="Q36" s="481"/>
      <c r="R36" s="481"/>
      <c r="S36" s="481"/>
    </row>
    <row r="37" spans="1:19" s="18" customFormat="1" ht="15" customHeight="1" x14ac:dyDescent="0.2">
      <c r="A37" s="484">
        <v>32</v>
      </c>
      <c r="B37" s="465" t="s">
        <v>105</v>
      </c>
      <c r="C37" s="485">
        <f>SOLAPUR!C54</f>
        <v>172</v>
      </c>
      <c r="D37" s="485">
        <f>SOLAPUR!D54</f>
        <v>273</v>
      </c>
      <c r="E37" s="485">
        <f>SOLAPUR!E54</f>
        <v>164</v>
      </c>
      <c r="F37" s="485">
        <f>SOLAPUR!F54</f>
        <v>609</v>
      </c>
      <c r="G37" s="475">
        <f>(SOLAPUR!G54)/100</f>
        <v>29700.141</v>
      </c>
      <c r="H37" s="475">
        <f>(SOLAPUR!H54)/100</f>
        <v>25744.438899999997</v>
      </c>
      <c r="I37" s="475">
        <f>(SOLAPUR!I54)/100</f>
        <v>55444.579900000004</v>
      </c>
      <c r="J37" s="485">
        <f t="shared" si="0"/>
        <v>91.042003119868639</v>
      </c>
      <c r="K37" s="485">
        <f t="shared" si="1"/>
        <v>86.681200941099902</v>
      </c>
      <c r="L37" s="496">
        <v>4317756</v>
      </c>
      <c r="M37" s="497">
        <f t="shared" si="2"/>
        <v>7089.9113300492609</v>
      </c>
      <c r="N37" s="481"/>
      <c r="O37" s="481"/>
      <c r="P37" s="481"/>
      <c r="Q37" s="481"/>
      <c r="R37" s="481"/>
      <c r="S37" s="481"/>
    </row>
    <row r="38" spans="1:19" s="18" customFormat="1" ht="15" customHeight="1" x14ac:dyDescent="0.2">
      <c r="A38" s="484">
        <v>33</v>
      </c>
      <c r="B38" s="465" t="s">
        <v>106</v>
      </c>
      <c r="C38" s="485">
        <f>THANE!C54</f>
        <v>65</v>
      </c>
      <c r="D38" s="485">
        <f>THANE!D54</f>
        <v>47</v>
      </c>
      <c r="E38" s="485">
        <f>THANE!E54</f>
        <v>931</v>
      </c>
      <c r="F38" s="485">
        <f>THANE!F54</f>
        <v>1043</v>
      </c>
      <c r="G38" s="475">
        <f>(THANE!G54)/100</f>
        <v>222267.51319999993</v>
      </c>
      <c r="H38" s="475">
        <f>(THANE!H54)/100</f>
        <v>134608.323</v>
      </c>
      <c r="I38" s="475">
        <f>(THANE!I54)/100</f>
        <v>356875.83619999996</v>
      </c>
      <c r="J38" s="485">
        <f t="shared" si="0"/>
        <v>342.16283432406516</v>
      </c>
      <c r="K38" s="485">
        <f t="shared" si="1"/>
        <v>60.561402366920461</v>
      </c>
      <c r="L38" s="496">
        <v>8070032</v>
      </c>
      <c r="M38" s="497">
        <f t="shared" si="2"/>
        <v>7737.3269415148607</v>
      </c>
      <c r="N38" s="481"/>
      <c r="O38" s="481"/>
      <c r="P38" s="481"/>
      <c r="Q38" s="481"/>
      <c r="R38" s="481"/>
      <c r="S38" s="481"/>
    </row>
    <row r="39" spans="1:19" s="18" customFormat="1" ht="15" customHeight="1" x14ac:dyDescent="0.2">
      <c r="A39" s="484">
        <v>34</v>
      </c>
      <c r="B39" s="465" t="s">
        <v>107</v>
      </c>
      <c r="C39" s="485">
        <f>WARDHA!C54</f>
        <v>61</v>
      </c>
      <c r="D39" s="485">
        <f>WARDHA!D54</f>
        <v>51</v>
      </c>
      <c r="E39" s="485">
        <f>WARDHA!E54</f>
        <v>63</v>
      </c>
      <c r="F39" s="485">
        <f>WARDHA!F54</f>
        <v>175</v>
      </c>
      <c r="G39" s="475">
        <f>(WARDHA!G54)/100</f>
        <v>10269.868599999998</v>
      </c>
      <c r="H39" s="475">
        <f>(WARDHA!H54)/100</f>
        <v>6024.7605999999996</v>
      </c>
      <c r="I39" s="475">
        <f>(WARDHA!I54)/100</f>
        <v>16294.629200000001</v>
      </c>
      <c r="J39" s="485">
        <f t="shared" si="0"/>
        <v>93.112166857142867</v>
      </c>
      <c r="K39" s="485">
        <f t="shared" si="1"/>
        <v>58.664437050343579</v>
      </c>
      <c r="L39" s="496">
        <v>1300774</v>
      </c>
      <c r="M39" s="497">
        <f t="shared" si="2"/>
        <v>7432.994285714286</v>
      </c>
      <c r="N39" s="481"/>
      <c r="O39" s="481"/>
      <c r="P39" s="481"/>
      <c r="Q39" s="481"/>
      <c r="R39" s="481"/>
      <c r="S39" s="481"/>
    </row>
    <row r="40" spans="1:19" s="18" customFormat="1" ht="15" customHeight="1" x14ac:dyDescent="0.2">
      <c r="A40" s="484">
        <v>35</v>
      </c>
      <c r="B40" s="465" t="s">
        <v>108</v>
      </c>
      <c r="C40" s="485">
        <f>WASHIM!C54</f>
        <v>61</v>
      </c>
      <c r="D40" s="485">
        <f>WASHIM!D54</f>
        <v>63</v>
      </c>
      <c r="E40" s="485">
        <f>WASHIM!E54</f>
        <v>12</v>
      </c>
      <c r="F40" s="485">
        <f>WASHIM!F54</f>
        <v>136</v>
      </c>
      <c r="G40" s="475">
        <f>(WASHIM!G54)/100</f>
        <v>4818.3765000000003</v>
      </c>
      <c r="H40" s="475">
        <f>(WASHIM!H54)/100</f>
        <v>3299.5018000000005</v>
      </c>
      <c r="I40" s="475">
        <f>(WASHIM!I54)/100</f>
        <v>8117.8783000000003</v>
      </c>
      <c r="J40" s="485">
        <f t="shared" si="0"/>
        <v>59.690281617647059</v>
      </c>
      <c r="K40" s="485">
        <f t="shared" si="1"/>
        <v>68.477459160777499</v>
      </c>
      <c r="L40" s="496">
        <v>1197160</v>
      </c>
      <c r="M40" s="497">
        <f t="shared" si="2"/>
        <v>8802.6470588235297</v>
      </c>
      <c r="N40" s="481"/>
      <c r="O40" s="481"/>
      <c r="P40" s="481"/>
      <c r="Q40" s="481"/>
      <c r="R40" s="481"/>
      <c r="S40" s="481"/>
    </row>
    <row r="41" spans="1:19" s="18" customFormat="1" ht="15" customHeight="1" x14ac:dyDescent="0.2">
      <c r="A41" s="484">
        <v>36</v>
      </c>
      <c r="B41" s="465" t="s">
        <v>109</v>
      </c>
      <c r="C41" s="485">
        <f>YAVATMAL!C54</f>
        <v>144</v>
      </c>
      <c r="D41" s="485">
        <f>YAVATMAL!D54</f>
        <v>120</v>
      </c>
      <c r="E41" s="485">
        <f>YAVATMAL!E54</f>
        <v>41</v>
      </c>
      <c r="F41" s="485">
        <f>YAVATMAL!F54</f>
        <v>305</v>
      </c>
      <c r="G41" s="475">
        <f>(YAVATMAL!G54)/100</f>
        <v>15689.648199999998</v>
      </c>
      <c r="H41" s="475">
        <f>(YAVATMAL!H54)/100</f>
        <v>9538.1981999999989</v>
      </c>
      <c r="I41" s="475">
        <f>(YAVATMAL!I54)/100</f>
        <v>25227.846399999995</v>
      </c>
      <c r="J41" s="485">
        <f t="shared" si="0"/>
        <v>82.714250491803256</v>
      </c>
      <c r="K41" s="485">
        <f t="shared" si="1"/>
        <v>60.792938620510306</v>
      </c>
      <c r="L41" s="496">
        <v>2772348</v>
      </c>
      <c r="M41" s="497">
        <f t="shared" si="2"/>
        <v>9089.6655737704914</v>
      </c>
      <c r="N41" s="481"/>
      <c r="O41" s="481"/>
      <c r="P41" s="481"/>
      <c r="Q41" s="481"/>
      <c r="R41" s="481"/>
      <c r="S41" s="481"/>
    </row>
    <row r="42" spans="1:19" s="496" customFormat="1" ht="15" customHeight="1" x14ac:dyDescent="0.2">
      <c r="A42" s="484"/>
      <c r="B42" s="465"/>
      <c r="C42" s="485"/>
      <c r="D42" s="485"/>
      <c r="E42" s="485"/>
      <c r="F42" s="485"/>
      <c r="G42" s="475"/>
      <c r="H42" s="475"/>
      <c r="I42" s="485"/>
      <c r="J42" s="485"/>
      <c r="K42" s="485"/>
      <c r="M42" s="497"/>
      <c r="N42" s="481"/>
      <c r="O42" s="481"/>
      <c r="P42" s="481"/>
      <c r="Q42" s="481"/>
      <c r="R42" s="481"/>
      <c r="S42" s="481"/>
    </row>
    <row r="43" spans="1:19" s="496" customFormat="1" ht="15" customHeight="1" x14ac:dyDescent="0.2">
      <c r="A43" s="484"/>
      <c r="B43" s="465" t="s">
        <v>207</v>
      </c>
      <c r="C43" s="485">
        <f>C22+C23</f>
        <v>6</v>
      </c>
      <c r="D43" s="485">
        <f t="shared" ref="D43:I43" si="3">D22+D23</f>
        <v>0</v>
      </c>
      <c r="E43" s="485">
        <f t="shared" si="3"/>
        <v>2251</v>
      </c>
      <c r="F43" s="485">
        <f t="shared" si="3"/>
        <v>2257</v>
      </c>
      <c r="G43" s="485">
        <f t="shared" si="3"/>
        <v>1835207.5774000001</v>
      </c>
      <c r="H43" s="485">
        <f t="shared" si="3"/>
        <v>1886476.3566000001</v>
      </c>
      <c r="I43" s="485">
        <f t="shared" si="3"/>
        <v>3721683.9340000004</v>
      </c>
      <c r="J43" s="485">
        <f>I43/F43</f>
        <v>1648.951676561808</v>
      </c>
      <c r="K43" s="485">
        <f>H43/G43*100</f>
        <v>102.79362290300884</v>
      </c>
      <c r="L43" s="496">
        <f t="shared" ref="L43" si="4">L22+L23</f>
        <v>12442373</v>
      </c>
      <c r="M43" s="497">
        <f>L43/F43</f>
        <v>5512.7926451041203</v>
      </c>
      <c r="N43" s="481"/>
      <c r="O43" s="481"/>
      <c r="P43" s="481"/>
      <c r="Q43" s="481"/>
      <c r="R43" s="481"/>
      <c r="S43" s="481"/>
    </row>
    <row r="44" spans="1:19" s="496" customFormat="1" ht="15" customHeight="1" x14ac:dyDescent="0.2">
      <c r="A44" s="484"/>
      <c r="B44" s="465"/>
      <c r="C44" s="485"/>
      <c r="D44" s="485"/>
      <c r="E44" s="485"/>
      <c r="F44" s="485"/>
      <c r="G44" s="475"/>
      <c r="H44" s="475"/>
      <c r="I44" s="485"/>
      <c r="J44" s="485"/>
      <c r="K44" s="485"/>
      <c r="M44" s="497"/>
      <c r="N44" s="481"/>
      <c r="O44" s="481"/>
      <c r="P44" s="481"/>
      <c r="Q44" s="481"/>
      <c r="R44" s="481"/>
      <c r="S44" s="481"/>
    </row>
    <row r="45" spans="1:19" s="496" customFormat="1" ht="27.75" customHeight="1" x14ac:dyDescent="0.2">
      <c r="A45" s="484"/>
      <c r="B45" s="502" t="s">
        <v>208</v>
      </c>
      <c r="C45" s="485">
        <f>C48-C43</f>
        <v>5724</v>
      </c>
      <c r="D45" s="485">
        <f t="shared" ref="D45:I45" si="5">D48-D43</f>
        <v>3743</v>
      </c>
      <c r="E45" s="485">
        <f t="shared" si="5"/>
        <v>4825</v>
      </c>
      <c r="F45" s="485">
        <f t="shared" si="5"/>
        <v>14292</v>
      </c>
      <c r="G45" s="485">
        <f t="shared" si="5"/>
        <v>1299680.9859999993</v>
      </c>
      <c r="H45" s="485">
        <f t="shared" si="5"/>
        <v>858801.49660000019</v>
      </c>
      <c r="I45" s="485">
        <f t="shared" si="5"/>
        <v>2158482.4826000007</v>
      </c>
      <c r="J45" s="485">
        <f>I45/F45</f>
        <v>151.02732176042545</v>
      </c>
      <c r="K45" s="485">
        <f>H45/G45*100</f>
        <v>66.077868788641396</v>
      </c>
      <c r="L45" s="496">
        <f>L48-L43</f>
        <v>99931960</v>
      </c>
      <c r="M45" s="497">
        <f>L45/F45</f>
        <v>6992.1606493143017</v>
      </c>
      <c r="N45" s="481"/>
      <c r="O45" s="481"/>
      <c r="P45" s="481"/>
      <c r="Q45" s="481"/>
      <c r="R45" s="481"/>
      <c r="S45" s="481"/>
    </row>
    <row r="46" spans="1:19" s="496" customFormat="1" ht="15" customHeight="1" x14ac:dyDescent="0.2">
      <c r="A46" s="484"/>
      <c r="B46" s="465"/>
      <c r="C46" s="485"/>
      <c r="D46" s="485"/>
      <c r="E46" s="485"/>
      <c r="F46" s="485"/>
      <c r="G46" s="475"/>
      <c r="H46" s="475"/>
      <c r="I46" s="485"/>
      <c r="J46" s="485"/>
      <c r="K46" s="485"/>
      <c r="M46" s="497"/>
      <c r="N46" s="481"/>
      <c r="O46" s="481"/>
      <c r="P46" s="481"/>
      <c r="Q46" s="481"/>
      <c r="R46" s="481"/>
      <c r="S46" s="481"/>
    </row>
    <row r="47" spans="1:19" s="496" customFormat="1" ht="15" customHeight="1" x14ac:dyDescent="0.2">
      <c r="A47" s="484"/>
      <c r="B47" s="465"/>
      <c r="C47" s="485"/>
      <c r="D47" s="485"/>
      <c r="E47" s="485"/>
      <c r="F47" s="485"/>
      <c r="G47" s="475"/>
      <c r="H47" s="475"/>
      <c r="I47" s="485"/>
      <c r="J47" s="485"/>
      <c r="K47" s="485"/>
      <c r="M47" s="497"/>
      <c r="N47" s="481"/>
      <c r="O47" s="481"/>
      <c r="P47" s="481"/>
      <c r="Q47" s="481"/>
      <c r="R47" s="481"/>
      <c r="S47" s="481"/>
    </row>
    <row r="48" spans="1:19" s="17" customFormat="1" ht="15" customHeight="1" x14ac:dyDescent="0.2">
      <c r="A48" s="535" t="s">
        <v>63</v>
      </c>
      <c r="B48" s="536"/>
      <c r="C48" s="477">
        <f t="shared" ref="C48:I48" si="6">SUM(C4:C41)</f>
        <v>5730</v>
      </c>
      <c r="D48" s="477">
        <f t="shared" si="6"/>
        <v>3743</v>
      </c>
      <c r="E48" s="477">
        <f t="shared" si="6"/>
        <v>7076</v>
      </c>
      <c r="F48" s="477">
        <f t="shared" si="6"/>
        <v>16549</v>
      </c>
      <c r="G48" s="477">
        <f t="shared" si="6"/>
        <v>3134888.5633999994</v>
      </c>
      <c r="H48" s="477">
        <f t="shared" si="6"/>
        <v>2745277.8532000002</v>
      </c>
      <c r="I48" s="477">
        <f t="shared" si="6"/>
        <v>5880166.416600001</v>
      </c>
      <c r="J48" s="477">
        <f t="shared" si="0"/>
        <v>355.31853384494536</v>
      </c>
      <c r="K48" s="477">
        <f t="shared" si="1"/>
        <v>87.571784377003823</v>
      </c>
      <c r="L48" s="501">
        <f t="shared" ref="L48" si="7">SUM(L4:L41)</f>
        <v>112374333</v>
      </c>
      <c r="M48" s="477">
        <f t="shared" si="2"/>
        <v>6790.4002054504808</v>
      </c>
      <c r="N48" s="482"/>
      <c r="O48" s="482"/>
      <c r="P48" s="482"/>
      <c r="Q48" s="482"/>
      <c r="R48" s="482"/>
      <c r="S48" s="482"/>
    </row>
    <row r="49" spans="1:13" x14ac:dyDescent="0.2">
      <c r="A49" s="486"/>
      <c r="B49" s="487"/>
      <c r="C49" s="487"/>
      <c r="D49" s="487"/>
      <c r="E49" s="487"/>
      <c r="F49" s="487"/>
      <c r="G49" s="487"/>
      <c r="H49" s="487"/>
      <c r="I49" s="487"/>
      <c r="J49" s="487"/>
      <c r="K49" s="487"/>
      <c r="L49" s="490"/>
      <c r="M49" s="490"/>
    </row>
    <row r="50" spans="1:13" x14ac:dyDescent="0.2">
      <c r="A50" s="486"/>
      <c r="B50" s="487"/>
      <c r="C50" s="487"/>
      <c r="D50" s="487"/>
      <c r="E50" s="487"/>
      <c r="F50" s="487"/>
      <c r="G50" s="487"/>
      <c r="H50" s="487"/>
      <c r="I50" s="487"/>
      <c r="J50" s="487"/>
      <c r="K50" s="487"/>
      <c r="L50" s="490"/>
      <c r="M50" s="490"/>
    </row>
    <row r="51" spans="1:13" x14ac:dyDescent="0.2">
      <c r="A51" s="533" t="s">
        <v>209</v>
      </c>
      <c r="B51" s="534"/>
      <c r="C51" s="534"/>
      <c r="D51" s="534"/>
      <c r="E51" s="534"/>
      <c r="F51" s="534"/>
      <c r="G51" s="534"/>
      <c r="H51" s="534"/>
      <c r="I51" s="534"/>
      <c r="J51" s="534"/>
      <c r="K51" s="534"/>
      <c r="L51" s="534"/>
      <c r="M51" s="534"/>
    </row>
    <row r="52" spans="1:13" x14ac:dyDescent="0.2">
      <c r="A52" s="503">
        <v>1</v>
      </c>
      <c r="B52" s="504" t="s">
        <v>210</v>
      </c>
      <c r="C52" s="505">
        <f>C9+C10+C17+C19+C21+C25+C28+C30</f>
        <v>904</v>
      </c>
      <c r="D52" s="505">
        <f t="shared" ref="D52:I52" si="8">D9+D10+D17+D19+D21+D25+D28+D30</f>
        <v>496</v>
      </c>
      <c r="E52" s="505">
        <f t="shared" si="8"/>
        <v>547</v>
      </c>
      <c r="F52" s="505">
        <f t="shared" si="8"/>
        <v>1947</v>
      </c>
      <c r="G52" s="505">
        <f t="shared" si="8"/>
        <v>108654.71190000001</v>
      </c>
      <c r="H52" s="505">
        <f t="shared" si="8"/>
        <v>84103.408499999976</v>
      </c>
      <c r="I52" s="505">
        <f t="shared" si="8"/>
        <v>192758.12039999999</v>
      </c>
      <c r="J52" s="505">
        <f>I52/F52</f>
        <v>99.002629892141755</v>
      </c>
      <c r="K52" s="505">
        <f>H52/G52*100</f>
        <v>77.404290186148813</v>
      </c>
      <c r="L52" s="505">
        <f t="shared" ref="L52" si="9">L9+L10+L17+L19+L21+L25+L28+L30</f>
        <v>18731872</v>
      </c>
      <c r="M52" s="505">
        <f>L52/F52</f>
        <v>9620.8895737031326</v>
      </c>
    </row>
    <row r="53" spans="1:13" x14ac:dyDescent="0.2">
      <c r="A53" s="503">
        <v>2</v>
      </c>
      <c r="B53" s="504" t="s">
        <v>211</v>
      </c>
      <c r="C53" s="505">
        <f>C7+C8+C12+C40+C41</f>
        <v>534</v>
      </c>
      <c r="D53" s="505">
        <f t="shared" ref="D53:I53" si="10">D7+D8+D12+D40+D41</f>
        <v>488</v>
      </c>
      <c r="E53" s="505">
        <f t="shared" si="10"/>
        <v>292</v>
      </c>
      <c r="F53" s="505">
        <f t="shared" si="10"/>
        <v>1314</v>
      </c>
      <c r="G53" s="505">
        <f t="shared" si="10"/>
        <v>67355.868800000011</v>
      </c>
      <c r="H53" s="505">
        <f t="shared" si="10"/>
        <v>40586.1201</v>
      </c>
      <c r="I53" s="505">
        <f t="shared" si="10"/>
        <v>107941.9889</v>
      </c>
      <c r="J53" s="505">
        <f t="shared" ref="J53:J58" si="11">I53/F53</f>
        <v>82.147632343987823</v>
      </c>
      <c r="K53" s="505">
        <f t="shared" ref="K53:K58" si="12">H53/G53*100</f>
        <v>60.256249118413848</v>
      </c>
      <c r="L53" s="505">
        <f t="shared" ref="L53" si="13">L7+L8+L12+L40+L41</f>
        <v>11258117</v>
      </c>
      <c r="M53" s="505">
        <f t="shared" ref="M53:M58" si="14">L53/F53</f>
        <v>8567.8211567732124</v>
      </c>
    </row>
    <row r="54" spans="1:13" x14ac:dyDescent="0.2">
      <c r="A54" s="503">
        <v>3</v>
      </c>
      <c r="B54" s="504" t="s">
        <v>212</v>
      </c>
      <c r="C54" s="505">
        <f>C22+C23+C29+C32+C33+C36+C38</f>
        <v>775</v>
      </c>
      <c r="D54" s="505">
        <f t="shared" ref="D54:I54" si="15">D22+D23+D29+D32+D33+D36+D38</f>
        <v>471</v>
      </c>
      <c r="E54" s="505">
        <f t="shared" si="15"/>
        <v>3462</v>
      </c>
      <c r="F54" s="505">
        <f t="shared" si="15"/>
        <v>4708</v>
      </c>
      <c r="G54" s="505">
        <f t="shared" si="15"/>
        <v>2165273.6905</v>
      </c>
      <c r="H54" s="505">
        <f t="shared" si="15"/>
        <v>2085042.4849</v>
      </c>
      <c r="I54" s="505">
        <f t="shared" si="15"/>
        <v>4250316.1754000001</v>
      </c>
      <c r="J54" s="505">
        <f t="shared" si="11"/>
        <v>902.78593360237892</v>
      </c>
      <c r="K54" s="505">
        <f t="shared" si="12"/>
        <v>96.294639058701478</v>
      </c>
      <c r="L54" s="505">
        <f t="shared" ref="L54" si="16">L22+L23+L29+L32+L33+L36+L38</f>
        <v>28601441</v>
      </c>
      <c r="M54" s="505">
        <f t="shared" si="14"/>
        <v>6075.0724299065423</v>
      </c>
    </row>
    <row r="55" spans="1:13" s="480" customFormat="1" x14ac:dyDescent="0.2">
      <c r="A55" s="503">
        <v>4</v>
      </c>
      <c r="B55" s="504" t="s">
        <v>213</v>
      </c>
      <c r="C55" s="505">
        <f>C6+C14+C18+C26+C27</f>
        <v>1188</v>
      </c>
      <c r="D55" s="505">
        <f t="shared" ref="D55:I55" si="17">D6+D14+D18+D26+D27</f>
        <v>693</v>
      </c>
      <c r="E55" s="505">
        <f t="shared" si="17"/>
        <v>594</v>
      </c>
      <c r="F55" s="505">
        <f t="shared" si="17"/>
        <v>2475</v>
      </c>
      <c r="G55" s="505">
        <f t="shared" si="17"/>
        <v>144321.304</v>
      </c>
      <c r="H55" s="505">
        <f t="shared" si="17"/>
        <v>94159.512600000016</v>
      </c>
      <c r="I55" s="505">
        <f t="shared" si="17"/>
        <v>238480.81660000002</v>
      </c>
      <c r="J55" s="505">
        <f t="shared" si="11"/>
        <v>96.355885494949504</v>
      </c>
      <c r="K55" s="505">
        <f t="shared" si="12"/>
        <v>65.242975215911301</v>
      </c>
      <c r="L55" s="505">
        <f t="shared" ref="L55" si="18">L6+L14+L18+L26+L27</f>
        <v>18579420</v>
      </c>
      <c r="M55" s="505">
        <f t="shared" si="14"/>
        <v>7506.8363636363638</v>
      </c>
    </row>
    <row r="56" spans="1:13" s="480" customFormat="1" x14ac:dyDescent="0.2">
      <c r="A56" s="503">
        <v>5</v>
      </c>
      <c r="B56" s="504" t="s">
        <v>214</v>
      </c>
      <c r="C56" s="505">
        <f>C11+C13+C15+C16+C24+C39</f>
        <v>649</v>
      </c>
      <c r="D56" s="505">
        <f t="shared" ref="D56:I56" si="19">D11+D13+D15+D16+D24+D39</f>
        <v>451</v>
      </c>
      <c r="E56" s="505">
        <f t="shared" si="19"/>
        <v>626</v>
      </c>
      <c r="F56" s="505">
        <f t="shared" si="19"/>
        <v>1726</v>
      </c>
      <c r="G56" s="505">
        <f t="shared" si="19"/>
        <v>154714.11120000004</v>
      </c>
      <c r="H56" s="505">
        <f t="shared" si="19"/>
        <v>77725.993600000002</v>
      </c>
      <c r="I56" s="505">
        <f t="shared" si="19"/>
        <v>232440.1048</v>
      </c>
      <c r="J56" s="505">
        <f t="shared" si="11"/>
        <v>134.66981738122828</v>
      </c>
      <c r="K56" s="505">
        <f t="shared" si="12"/>
        <v>50.238464350238267</v>
      </c>
      <c r="L56" s="505">
        <f t="shared" ref="L56" si="20">L11+L13+L15+L16+L24+L39</f>
        <v>11754434</v>
      </c>
      <c r="M56" s="505">
        <f t="shared" si="14"/>
        <v>6810.2166859791423</v>
      </c>
    </row>
    <row r="57" spans="1:13" s="480" customFormat="1" x14ac:dyDescent="0.2">
      <c r="A57" s="503">
        <v>6</v>
      </c>
      <c r="B57" s="506" t="s">
        <v>215</v>
      </c>
      <c r="C57" s="507">
        <f>C20+C31+C34+C35+C37</f>
        <v>1680</v>
      </c>
      <c r="D57" s="507">
        <f t="shared" ref="D57:I57" si="21">D20+D31+D34+D35+D37</f>
        <v>1144</v>
      </c>
      <c r="E57" s="507">
        <f t="shared" si="21"/>
        <v>1555</v>
      </c>
      <c r="F57" s="507">
        <f t="shared" si="21"/>
        <v>4379</v>
      </c>
      <c r="G57" s="507">
        <f t="shared" si="21"/>
        <v>494568.87699999992</v>
      </c>
      <c r="H57" s="507">
        <f t="shared" si="21"/>
        <v>363660.33350000001</v>
      </c>
      <c r="I57" s="507">
        <f t="shared" si="21"/>
        <v>858229.21049999981</v>
      </c>
      <c r="J57" s="505">
        <f t="shared" si="11"/>
        <v>195.98748812514268</v>
      </c>
      <c r="K57" s="505">
        <f t="shared" si="12"/>
        <v>73.530776078333787</v>
      </c>
      <c r="L57" s="507">
        <f t="shared" ref="L57" si="22">L20+L31+L34+L35+L37</f>
        <v>23449049</v>
      </c>
      <c r="M57" s="505">
        <f t="shared" si="14"/>
        <v>5354.8867321306234</v>
      </c>
    </row>
    <row r="58" spans="1:13" s="480" customFormat="1" x14ac:dyDescent="0.2">
      <c r="A58" s="508"/>
      <c r="B58" s="509" t="s">
        <v>201</v>
      </c>
      <c r="C58" s="510">
        <f t="shared" ref="C58:H58" si="23">SUM(C52:C57)</f>
        <v>5730</v>
      </c>
      <c r="D58" s="510">
        <f t="shared" si="23"/>
        <v>3743</v>
      </c>
      <c r="E58" s="510">
        <f t="shared" si="23"/>
        <v>7076</v>
      </c>
      <c r="F58" s="510">
        <f t="shared" si="23"/>
        <v>16549</v>
      </c>
      <c r="G58" s="510">
        <f t="shared" si="23"/>
        <v>3134888.5633999999</v>
      </c>
      <c r="H58" s="510">
        <f t="shared" si="23"/>
        <v>2745277.8532000002</v>
      </c>
      <c r="I58" s="510">
        <f>SUM(I52:I57)</f>
        <v>5880166.4165999992</v>
      </c>
      <c r="J58" s="511">
        <f t="shared" si="11"/>
        <v>355.31853384494525</v>
      </c>
      <c r="K58" s="511">
        <f t="shared" si="12"/>
        <v>87.571784377003809</v>
      </c>
      <c r="L58" s="512">
        <f t="shared" ref="L58" si="24">SUM(L52:L57)</f>
        <v>112374333</v>
      </c>
      <c r="M58" s="511">
        <f t="shared" si="14"/>
        <v>6790.4002054504808</v>
      </c>
    </row>
    <row r="59" spans="1:13" s="480" customFormat="1" x14ac:dyDescent="0.2">
      <c r="A59" s="488"/>
      <c r="B59" s="489"/>
      <c r="C59" s="489"/>
      <c r="D59" s="489"/>
      <c r="E59" s="489"/>
      <c r="F59" s="489"/>
      <c r="G59" s="489"/>
      <c r="H59" s="489"/>
      <c r="I59" s="489"/>
      <c r="J59" s="489"/>
      <c r="K59" s="489"/>
    </row>
    <row r="60" spans="1:13" s="480" customFormat="1" x14ac:dyDescent="0.2">
      <c r="A60" s="488"/>
      <c r="B60" s="489"/>
      <c r="C60" s="489"/>
      <c r="D60" s="489"/>
      <c r="E60" s="489"/>
      <c r="F60" s="489"/>
      <c r="G60" s="489"/>
      <c r="H60" s="489"/>
      <c r="I60" s="489"/>
      <c r="J60" s="489"/>
      <c r="K60" s="489"/>
    </row>
    <row r="61" spans="1:13" s="480" customFormat="1" x14ac:dyDescent="0.2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</row>
    <row r="62" spans="1:13" s="480" customFormat="1" x14ac:dyDescent="0.2">
      <c r="A62" s="488"/>
      <c r="B62" s="489"/>
      <c r="C62" s="489"/>
      <c r="D62" s="489"/>
      <c r="E62" s="489"/>
      <c r="F62" s="489"/>
      <c r="G62" s="489"/>
      <c r="H62" s="489"/>
      <c r="I62" s="489"/>
      <c r="J62" s="489"/>
      <c r="K62" s="489"/>
    </row>
    <row r="63" spans="1:13" s="480" customFormat="1" x14ac:dyDescent="0.2">
      <c r="A63" s="488"/>
      <c r="B63" s="489"/>
      <c r="C63" s="489"/>
      <c r="D63" s="489"/>
      <c r="E63" s="489"/>
      <c r="F63" s="489"/>
      <c r="G63" s="489"/>
      <c r="H63" s="489"/>
      <c r="I63" s="489"/>
      <c r="J63" s="489"/>
      <c r="K63" s="489"/>
    </row>
    <row r="64" spans="1:13" s="480" customFormat="1" x14ac:dyDescent="0.2">
      <c r="A64" s="488"/>
      <c r="B64" s="489"/>
      <c r="C64" s="489"/>
      <c r="D64" s="489"/>
      <c r="E64" s="489"/>
      <c r="F64" s="489"/>
      <c r="G64" s="489"/>
      <c r="H64" s="489"/>
      <c r="I64" s="489"/>
      <c r="J64" s="489"/>
      <c r="K64" s="489"/>
    </row>
    <row r="65" spans="1:11" s="480" customFormat="1" x14ac:dyDescent="0.2">
      <c r="A65" s="488"/>
      <c r="B65" s="489"/>
      <c r="C65" s="489"/>
      <c r="D65" s="489"/>
      <c r="E65" s="489"/>
      <c r="F65" s="489"/>
      <c r="G65" s="489"/>
      <c r="H65" s="489"/>
      <c r="I65" s="489"/>
      <c r="J65" s="489"/>
      <c r="K65" s="489"/>
    </row>
    <row r="66" spans="1:11" s="480" customFormat="1" x14ac:dyDescent="0.2">
      <c r="A66" s="488"/>
      <c r="B66" s="489"/>
      <c r="C66" s="489"/>
      <c r="D66" s="489"/>
      <c r="E66" s="489"/>
      <c r="F66" s="489"/>
      <c r="G66" s="489"/>
      <c r="H66" s="489"/>
      <c r="I66" s="489"/>
      <c r="J66" s="489"/>
      <c r="K66" s="489"/>
    </row>
    <row r="67" spans="1:11" s="480" customFormat="1" x14ac:dyDescent="0.2">
      <c r="A67" s="488"/>
      <c r="B67" s="489"/>
      <c r="C67" s="489"/>
      <c r="D67" s="489"/>
      <c r="E67" s="489"/>
      <c r="F67" s="489"/>
      <c r="G67" s="489"/>
      <c r="H67" s="489"/>
      <c r="I67" s="489"/>
      <c r="J67" s="489"/>
      <c r="K67" s="489"/>
    </row>
    <row r="68" spans="1:11" s="480" customFormat="1" x14ac:dyDescent="0.2">
      <c r="A68" s="488"/>
      <c r="B68" s="489"/>
      <c r="C68" s="489"/>
      <c r="D68" s="489"/>
      <c r="E68" s="489"/>
      <c r="F68" s="489"/>
      <c r="G68" s="489"/>
      <c r="H68" s="489"/>
      <c r="I68" s="489"/>
      <c r="J68" s="489"/>
      <c r="K68" s="489"/>
    </row>
    <row r="69" spans="1:11" s="480" customFormat="1" x14ac:dyDescent="0.2">
      <c r="A69" s="488"/>
      <c r="B69" s="489"/>
      <c r="C69" s="489"/>
      <c r="D69" s="489"/>
      <c r="E69" s="489"/>
      <c r="F69" s="489"/>
      <c r="G69" s="489"/>
      <c r="H69" s="489"/>
      <c r="I69" s="489"/>
      <c r="J69" s="489"/>
      <c r="K69" s="489"/>
    </row>
    <row r="70" spans="1:11" s="480" customFormat="1" x14ac:dyDescent="0.2">
      <c r="A70" s="488"/>
      <c r="B70" s="489"/>
      <c r="C70" s="489"/>
      <c r="D70" s="489"/>
      <c r="E70" s="489"/>
      <c r="F70" s="489"/>
      <c r="G70" s="489"/>
      <c r="H70" s="489"/>
      <c r="I70" s="489"/>
      <c r="J70" s="489"/>
      <c r="K70" s="489"/>
    </row>
    <row r="71" spans="1:11" s="480" customFormat="1" x14ac:dyDescent="0.2">
      <c r="A71" s="488"/>
      <c r="B71" s="489"/>
      <c r="C71" s="489"/>
      <c r="D71" s="489"/>
      <c r="E71" s="489"/>
      <c r="F71" s="489"/>
      <c r="G71" s="489"/>
      <c r="H71" s="489"/>
      <c r="I71" s="489"/>
      <c r="J71" s="489"/>
      <c r="K71" s="489"/>
    </row>
    <row r="72" spans="1:11" s="480" customFormat="1" x14ac:dyDescent="0.2">
      <c r="A72" s="488"/>
      <c r="B72" s="489"/>
      <c r="C72" s="489"/>
      <c r="D72" s="489"/>
      <c r="E72" s="489"/>
      <c r="F72" s="489"/>
      <c r="G72" s="489"/>
      <c r="H72" s="489"/>
      <c r="I72" s="489"/>
      <c r="J72" s="489"/>
      <c r="K72" s="489"/>
    </row>
    <row r="73" spans="1:11" s="480" customFormat="1" x14ac:dyDescent="0.2">
      <c r="A73" s="488"/>
      <c r="B73" s="489"/>
      <c r="C73" s="489"/>
      <c r="D73" s="489"/>
      <c r="E73" s="489"/>
      <c r="F73" s="489"/>
      <c r="G73" s="489"/>
      <c r="H73" s="489"/>
      <c r="I73" s="489"/>
      <c r="J73" s="489"/>
      <c r="K73" s="489"/>
    </row>
    <row r="74" spans="1:11" s="480" customFormat="1" x14ac:dyDescent="0.2">
      <c r="A74" s="488"/>
      <c r="B74" s="489"/>
      <c r="C74" s="489"/>
      <c r="D74" s="489"/>
      <c r="E74" s="489"/>
      <c r="F74" s="489"/>
      <c r="G74" s="489"/>
      <c r="H74" s="489"/>
      <c r="I74" s="489"/>
      <c r="J74" s="489"/>
      <c r="K74" s="489"/>
    </row>
  </sheetData>
  <mergeCells count="6">
    <mergeCell ref="A51:M51"/>
    <mergeCell ref="A1:M1"/>
    <mergeCell ref="A2:M2"/>
    <mergeCell ref="A3:M3"/>
    <mergeCell ref="A4:M4"/>
    <mergeCell ref="A48:B48"/>
  </mergeCells>
  <printOptions horizontalCentered="1" verticalCentered="1"/>
  <pageMargins left="0.29527559055118113" right="0.29527559055118113" top="0.29527559055118113" bottom="0.29527559055118113" header="0.19685039370078741" footer="0.19685039370078741"/>
  <pageSetup paperSize="9" orientation="portrait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21" sqref="C21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164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25" customFormat="1" ht="14.25" x14ac:dyDescent="0.2">
      <c r="A11" s="326">
        <v>1</v>
      </c>
      <c r="B11" s="327" t="s">
        <v>13</v>
      </c>
      <c r="C11" s="475">
        <f>BOB!C12</f>
        <v>2</v>
      </c>
      <c r="D11" s="475">
        <f>BOB!D12</f>
        <v>1</v>
      </c>
      <c r="E11" s="475">
        <f>BOB!E12</f>
        <v>2</v>
      </c>
      <c r="F11" s="475">
        <f>BOB!F12</f>
        <v>5</v>
      </c>
      <c r="G11" s="475">
        <f>BOB!G12</f>
        <v>40076.54</v>
      </c>
      <c r="H11" s="475">
        <f>BOB!H12</f>
        <v>18112.86</v>
      </c>
      <c r="I11" s="475">
        <f t="shared" ref="I11:I53" si="0">(G11+H11)</f>
        <v>58189.4</v>
      </c>
      <c r="J11" s="475">
        <f t="shared" ref="J11:J54" si="1">(I11/F11)</f>
        <v>11637.880000000001</v>
      </c>
      <c r="K11" s="475">
        <f t="shared" ref="K11:K54" si="2">(H11/G11)*100</f>
        <v>45.195668089111486</v>
      </c>
    </row>
    <row r="12" spans="1:11" s="325" customFormat="1" ht="14.25" x14ac:dyDescent="0.2">
      <c r="A12" s="326">
        <v>2</v>
      </c>
      <c r="B12" s="327" t="s">
        <v>14</v>
      </c>
      <c r="C12" s="475">
        <f>BOI!C12</f>
        <v>0</v>
      </c>
      <c r="D12" s="475">
        <f>BOI!D12</f>
        <v>2</v>
      </c>
      <c r="E12" s="475">
        <f>BOI!E12</f>
        <v>3</v>
      </c>
      <c r="F12" s="475">
        <f>BOI!F12</f>
        <v>5</v>
      </c>
      <c r="G12" s="475">
        <f>BOI!G12</f>
        <v>28572.21</v>
      </c>
      <c r="H12" s="475">
        <f>BOI!H12</f>
        <v>16676.63</v>
      </c>
      <c r="I12" s="475">
        <f t="shared" si="0"/>
        <v>45248.84</v>
      </c>
      <c r="J12" s="475">
        <f t="shared" si="1"/>
        <v>9049.768</v>
      </c>
      <c r="K12" s="475">
        <f t="shared" si="2"/>
        <v>58.366608673252799</v>
      </c>
    </row>
    <row r="13" spans="1:11" s="325" customFormat="1" ht="14.25" x14ac:dyDescent="0.2">
      <c r="A13" s="326">
        <v>3</v>
      </c>
      <c r="B13" s="327" t="s">
        <v>15</v>
      </c>
      <c r="C13" s="475">
        <f>BM!C12</f>
        <v>5</v>
      </c>
      <c r="D13" s="475">
        <f>BM!D12</f>
        <v>5</v>
      </c>
      <c r="E13" s="475">
        <f>BM!E12</f>
        <v>6</v>
      </c>
      <c r="F13" s="475">
        <f>BM!F12</f>
        <v>16</v>
      </c>
      <c r="G13" s="475">
        <f>BM!G12</f>
        <v>127567.43</v>
      </c>
      <c r="H13" s="475">
        <f>BM!H12</f>
        <v>39139.919999999998</v>
      </c>
      <c r="I13" s="475">
        <f t="shared" si="0"/>
        <v>166707.34999999998</v>
      </c>
      <c r="J13" s="475">
        <f t="shared" si="1"/>
        <v>10419.209374999999</v>
      </c>
      <c r="K13" s="475">
        <f t="shared" si="2"/>
        <v>30.681750036039762</v>
      </c>
    </row>
    <row r="14" spans="1:11" s="325" customFormat="1" ht="14.25" x14ac:dyDescent="0.2">
      <c r="A14" s="326">
        <v>4</v>
      </c>
      <c r="B14" s="327" t="s">
        <v>16</v>
      </c>
      <c r="C14" s="475">
        <f>CB!C12</f>
        <v>2</v>
      </c>
      <c r="D14" s="475">
        <f>CB!D12</f>
        <v>3</v>
      </c>
      <c r="E14" s="475">
        <f>CB!E12</f>
        <v>2</v>
      </c>
      <c r="F14" s="475">
        <f>CB!F12</f>
        <v>7</v>
      </c>
      <c r="G14" s="475">
        <f>CB!G12</f>
        <v>52395.14</v>
      </c>
      <c r="H14" s="475">
        <f>CB!H12</f>
        <v>26367.62</v>
      </c>
      <c r="I14" s="475">
        <f t="shared" si="0"/>
        <v>78762.759999999995</v>
      </c>
      <c r="J14" s="475">
        <f t="shared" si="1"/>
        <v>11251.822857142857</v>
      </c>
      <c r="K14" s="475">
        <f t="shared" si="2"/>
        <v>50.324553002434961</v>
      </c>
    </row>
    <row r="15" spans="1:11" s="325" customFormat="1" ht="14.25" x14ac:dyDescent="0.2">
      <c r="A15" s="326">
        <v>5</v>
      </c>
      <c r="B15" s="327" t="s">
        <v>17</v>
      </c>
      <c r="C15" s="475">
        <f>CBI!C12</f>
        <v>10</v>
      </c>
      <c r="D15" s="475">
        <f>CBI!D12</f>
        <v>6</v>
      </c>
      <c r="E15" s="475">
        <f>CBI!E12</f>
        <v>7</v>
      </c>
      <c r="F15" s="475">
        <f>CBI!F12</f>
        <v>23</v>
      </c>
      <c r="G15" s="475">
        <f>CBI!G12</f>
        <v>93392.6</v>
      </c>
      <c r="H15" s="475">
        <f>CBI!H12</f>
        <v>43283.58</v>
      </c>
      <c r="I15" s="475">
        <f t="shared" si="0"/>
        <v>136676.18</v>
      </c>
      <c r="J15" s="475">
        <f t="shared" si="1"/>
        <v>5942.4426086956519</v>
      </c>
      <c r="K15" s="475">
        <f t="shared" si="2"/>
        <v>46.345834680692043</v>
      </c>
    </row>
    <row r="16" spans="1:11" s="325" customFormat="1" ht="14.25" x14ac:dyDescent="0.2">
      <c r="A16" s="326">
        <v>6</v>
      </c>
      <c r="B16" s="327" t="s">
        <v>18</v>
      </c>
      <c r="C16" s="475">
        <f>IB!C12</f>
        <v>1</v>
      </c>
      <c r="D16" s="475">
        <f>IB!D12</f>
        <v>1</v>
      </c>
      <c r="E16" s="475">
        <f>IB!E12</f>
        <v>2</v>
      </c>
      <c r="F16" s="475">
        <f>IB!F12</f>
        <v>4</v>
      </c>
      <c r="G16" s="475">
        <f>IB!G12</f>
        <v>18822.41</v>
      </c>
      <c r="H16" s="475">
        <f>IB!H12</f>
        <v>8550.56</v>
      </c>
      <c r="I16" s="475">
        <f t="shared" si="0"/>
        <v>27372.97</v>
      </c>
      <c r="J16" s="475">
        <f t="shared" si="1"/>
        <v>6843.2425000000003</v>
      </c>
      <c r="K16" s="475">
        <f t="shared" si="2"/>
        <v>45.427551519704437</v>
      </c>
    </row>
    <row r="17" spans="1:11" s="325" customFormat="1" ht="14.25" x14ac:dyDescent="0.2">
      <c r="A17" s="326">
        <v>7</v>
      </c>
      <c r="B17" s="327" t="s">
        <v>19</v>
      </c>
      <c r="C17" s="475">
        <f>IOB!C12</f>
        <v>0</v>
      </c>
      <c r="D17" s="475">
        <f>IOB!D12</f>
        <v>0</v>
      </c>
      <c r="E17" s="475">
        <f>IOB!E12</f>
        <v>1</v>
      </c>
      <c r="F17" s="475">
        <f>IOB!F12</f>
        <v>1</v>
      </c>
      <c r="G17" s="475">
        <f>IOB!G12</f>
        <v>1842.14</v>
      </c>
      <c r="H17" s="475">
        <f>IOB!H12</f>
        <v>2356.0300000000002</v>
      </c>
      <c r="I17" s="475">
        <f t="shared" si="0"/>
        <v>4198.17</v>
      </c>
      <c r="J17" s="475">
        <f t="shared" si="1"/>
        <v>4198.17</v>
      </c>
      <c r="K17" s="475">
        <f t="shared" si="2"/>
        <v>127.89635966864626</v>
      </c>
    </row>
    <row r="18" spans="1:11" s="325" customFormat="1" ht="14.25" x14ac:dyDescent="0.2">
      <c r="A18" s="326">
        <v>8</v>
      </c>
      <c r="B18" s="327" t="s">
        <v>20</v>
      </c>
      <c r="C18" s="475">
        <f>PSB!C12</f>
        <v>0</v>
      </c>
      <c r="D18" s="475">
        <f>PSB!D12</f>
        <v>0</v>
      </c>
      <c r="E18" s="475">
        <f>PSB!E12</f>
        <v>0</v>
      </c>
      <c r="F18" s="475">
        <f>PSB!F12</f>
        <v>0</v>
      </c>
      <c r="G18" s="475">
        <f>PSB!G12</f>
        <v>0</v>
      </c>
      <c r="H18" s="475">
        <f>PSB!H12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25" customFormat="1" ht="14.25" x14ac:dyDescent="0.2">
      <c r="A19" s="326">
        <v>9</v>
      </c>
      <c r="B19" s="327" t="s">
        <v>21</v>
      </c>
      <c r="C19" s="475">
        <f>PNB!C12</f>
        <v>0</v>
      </c>
      <c r="D19" s="475">
        <f>PNB!D12</f>
        <v>0</v>
      </c>
      <c r="E19" s="475">
        <f>PNB!E12</f>
        <v>3</v>
      </c>
      <c r="F19" s="475">
        <f>PNB!F12</f>
        <v>3</v>
      </c>
      <c r="G19" s="475">
        <f>PNB!G12</f>
        <v>39436.44</v>
      </c>
      <c r="H19" s="475">
        <f>PNB!H12</f>
        <v>17609.23</v>
      </c>
      <c r="I19" s="475">
        <f t="shared" si="0"/>
        <v>57045.67</v>
      </c>
      <c r="J19" s="475">
        <f t="shared" si="1"/>
        <v>19015.223333333332</v>
      </c>
      <c r="K19" s="475">
        <f t="shared" si="2"/>
        <v>44.652179557789694</v>
      </c>
    </row>
    <row r="20" spans="1:11" s="325" customFormat="1" ht="14.25" x14ac:dyDescent="0.2">
      <c r="A20" s="326">
        <v>10</v>
      </c>
      <c r="B20" s="327" t="s">
        <v>22</v>
      </c>
      <c r="C20" s="475">
        <f>SBI!C12</f>
        <v>7</v>
      </c>
      <c r="D20" s="475">
        <f>SBI!D12</f>
        <v>12</v>
      </c>
      <c r="E20" s="475">
        <f>SBI!E12</f>
        <v>11</v>
      </c>
      <c r="F20" s="475">
        <f>SBI!F12</f>
        <v>30</v>
      </c>
      <c r="G20" s="475">
        <f>SBI!G12</f>
        <v>468782.8</v>
      </c>
      <c r="H20" s="475">
        <f>SBI!H12</f>
        <v>164486.89000000001</v>
      </c>
      <c r="I20" s="475">
        <f t="shared" si="0"/>
        <v>633269.68999999994</v>
      </c>
      <c r="J20" s="475">
        <f t="shared" si="1"/>
        <v>21108.989666666665</v>
      </c>
      <c r="K20" s="475">
        <f t="shared" si="2"/>
        <v>35.088081303324273</v>
      </c>
    </row>
    <row r="21" spans="1:11" s="325" customFormat="1" ht="14.25" x14ac:dyDescent="0.2">
      <c r="A21" s="326">
        <v>11</v>
      </c>
      <c r="B21" s="327" t="s">
        <v>23</v>
      </c>
      <c r="C21" s="475">
        <f>UCO!C12</f>
        <v>1</v>
      </c>
      <c r="D21" s="475">
        <f>UCO!D12</f>
        <v>0</v>
      </c>
      <c r="E21" s="475">
        <f>UCO!E12</f>
        <v>1</v>
      </c>
      <c r="F21" s="475">
        <f>UCO!F12</f>
        <v>2</v>
      </c>
      <c r="G21" s="475">
        <f>UCO!G12</f>
        <v>4338.45</v>
      </c>
      <c r="H21" s="475">
        <f>UCO!H12</f>
        <v>5735.88</v>
      </c>
      <c r="I21" s="475">
        <f t="shared" si="0"/>
        <v>10074.33</v>
      </c>
      <c r="J21" s="475">
        <f t="shared" si="1"/>
        <v>5037.165</v>
      </c>
      <c r="K21" s="475">
        <f t="shared" si="2"/>
        <v>132.21035162327561</v>
      </c>
    </row>
    <row r="22" spans="1:11" s="325" customFormat="1" ht="14.25" x14ac:dyDescent="0.2">
      <c r="A22" s="326">
        <v>12</v>
      </c>
      <c r="B22" s="327" t="s">
        <v>24</v>
      </c>
      <c r="C22" s="475">
        <f>UBI!C12</f>
        <v>3</v>
      </c>
      <c r="D22" s="475">
        <f>UBI!D12</f>
        <v>2</v>
      </c>
      <c r="E22" s="475">
        <f>UBI!E12</f>
        <v>2</v>
      </c>
      <c r="F22" s="475">
        <f>UBI!F12</f>
        <v>7</v>
      </c>
      <c r="G22" s="475">
        <f>UBI!G12</f>
        <v>54267.08</v>
      </c>
      <c r="H22" s="475">
        <f>UBI!H12</f>
        <v>35492.28</v>
      </c>
      <c r="I22" s="475">
        <f t="shared" si="0"/>
        <v>89759.360000000001</v>
      </c>
      <c r="J22" s="475">
        <f t="shared" si="1"/>
        <v>12822.765714285715</v>
      </c>
      <c r="K22" s="475">
        <f t="shared" si="2"/>
        <v>65.402966218193413</v>
      </c>
    </row>
    <row r="23" spans="1:11" s="325" customFormat="1" ht="14.25" x14ac:dyDescent="0.2">
      <c r="A23" s="326">
        <v>13</v>
      </c>
      <c r="B23" s="327" t="s">
        <v>26</v>
      </c>
      <c r="C23" s="475">
        <f>AXIS!C12</f>
        <v>0</v>
      </c>
      <c r="D23" s="475">
        <f>AXIS!D12</f>
        <v>0</v>
      </c>
      <c r="E23" s="475">
        <f>AXIS!E12</f>
        <v>3</v>
      </c>
      <c r="F23" s="475">
        <f>AXIS!F12</f>
        <v>3</v>
      </c>
      <c r="G23" s="475">
        <f>AXIS!G12</f>
        <v>17329.580000000002</v>
      </c>
      <c r="H23" s="475">
        <f>AXIS!H12</f>
        <v>25543.67</v>
      </c>
      <c r="I23" s="475">
        <f t="shared" si="0"/>
        <v>42873.25</v>
      </c>
      <c r="J23" s="475">
        <f t="shared" si="1"/>
        <v>14291.083333333334</v>
      </c>
      <c r="K23" s="475">
        <f t="shared" si="2"/>
        <v>147.39924452871909</v>
      </c>
    </row>
    <row r="24" spans="1:11" s="325" customFormat="1" ht="14.25" x14ac:dyDescent="0.2">
      <c r="A24" s="326">
        <v>14</v>
      </c>
      <c r="B24" s="327" t="s">
        <v>27</v>
      </c>
      <c r="C24" s="475">
        <f>BANDHAN!C12</f>
        <v>0</v>
      </c>
      <c r="D24" s="475">
        <f>BANDHAN!D12</f>
        <v>2</v>
      </c>
      <c r="E24" s="475">
        <f>BANDHAN!E12</f>
        <v>2</v>
      </c>
      <c r="F24" s="475">
        <f>BANDHAN!F12</f>
        <v>4</v>
      </c>
      <c r="G24" s="475">
        <f>BANDHAN!G12</f>
        <v>108.15</v>
      </c>
      <c r="H24" s="475">
        <f>BANDHAN!H12</f>
        <v>7025.9</v>
      </c>
      <c r="I24" s="475">
        <f t="shared" si="0"/>
        <v>7134.0499999999993</v>
      </c>
      <c r="J24" s="475">
        <f t="shared" si="1"/>
        <v>1783.5124999999998</v>
      </c>
      <c r="K24" s="475">
        <f t="shared" si="2"/>
        <v>6496.4401294498375</v>
      </c>
    </row>
    <row r="25" spans="1:11" s="325" customFormat="1" ht="14.25" x14ac:dyDescent="0.2">
      <c r="A25" s="326">
        <v>15</v>
      </c>
      <c r="B25" s="327" t="s">
        <v>28</v>
      </c>
      <c r="C25" s="475">
        <f>'CSB(CATHOLIC)'!C12</f>
        <v>0</v>
      </c>
      <c r="D25" s="475">
        <f>'CSB(CATHOLIC)'!D12</f>
        <v>0</v>
      </c>
      <c r="E25" s="475">
        <f>'CSB(CATHOLIC)'!E12</f>
        <v>1</v>
      </c>
      <c r="F25" s="475">
        <f>'CSB(CATHOLIC)'!F12</f>
        <v>1</v>
      </c>
      <c r="G25" s="475">
        <f>'CSB(CATHOLIC)'!G12</f>
        <v>1499.26</v>
      </c>
      <c r="H25" s="475">
        <f>'CSB(CATHOLIC)'!H12</f>
        <v>2177.63</v>
      </c>
      <c r="I25" s="475">
        <f t="shared" si="0"/>
        <v>3676.8900000000003</v>
      </c>
      <c r="J25" s="475">
        <f t="shared" si="1"/>
        <v>3676.8900000000003</v>
      </c>
      <c r="K25" s="475">
        <f t="shared" si="2"/>
        <v>145.24698851433376</v>
      </c>
    </row>
    <row r="26" spans="1:11" s="325" customFormat="1" ht="14.25" x14ac:dyDescent="0.2">
      <c r="A26" s="326">
        <v>16</v>
      </c>
      <c r="B26" s="327" t="s">
        <v>29</v>
      </c>
      <c r="C26" s="475">
        <f>DCB!C12</f>
        <v>0</v>
      </c>
      <c r="D26" s="475">
        <f>DCB!D12</f>
        <v>0</v>
      </c>
      <c r="E26" s="475">
        <f>DCB!E12</f>
        <v>1</v>
      </c>
      <c r="F26" s="475">
        <f>DCB!F12</f>
        <v>1</v>
      </c>
      <c r="G26" s="475">
        <f>DCB!G12</f>
        <v>31.71</v>
      </c>
      <c r="H26" s="475">
        <f>DCB!H12</f>
        <v>1.06</v>
      </c>
      <c r="I26" s="475">
        <f t="shared" si="0"/>
        <v>32.770000000000003</v>
      </c>
      <c r="J26" s="475">
        <f t="shared" si="1"/>
        <v>32.770000000000003</v>
      </c>
      <c r="K26" s="475">
        <f t="shared" si="2"/>
        <v>3.3427940712708923</v>
      </c>
    </row>
    <row r="27" spans="1:11" s="325" customFormat="1" ht="14.25" x14ac:dyDescent="0.2">
      <c r="A27" s="326">
        <v>17</v>
      </c>
      <c r="B27" s="327" t="s">
        <v>30</v>
      </c>
      <c r="C27" s="475">
        <f>DHANLAXMI!C12</f>
        <v>0</v>
      </c>
      <c r="D27" s="475">
        <f>DHANLAXMI!D12</f>
        <v>0</v>
      </c>
      <c r="E27" s="475">
        <f>DHANLAXMI!E12</f>
        <v>0</v>
      </c>
      <c r="F27" s="475">
        <f>DHANLAXMI!F12</f>
        <v>0</v>
      </c>
      <c r="G27" s="475">
        <f>DHANLAXMI!G12</f>
        <v>0</v>
      </c>
      <c r="H27" s="475">
        <f>DHANLAXMI!H12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25" customFormat="1" ht="14.25" x14ac:dyDescent="0.2">
      <c r="A28" s="326">
        <v>18</v>
      </c>
      <c r="B28" s="327" t="s">
        <v>31</v>
      </c>
      <c r="C28" s="475">
        <f>FEDERAL!C12</f>
        <v>0</v>
      </c>
      <c r="D28" s="475">
        <f>FEDERAL!D12</f>
        <v>0</v>
      </c>
      <c r="E28" s="475">
        <f>FEDERAL!E12</f>
        <v>0</v>
      </c>
      <c r="F28" s="475">
        <f>FEDERAL!F12</f>
        <v>0</v>
      </c>
      <c r="G28" s="475">
        <f>FEDERAL!G12</f>
        <v>0</v>
      </c>
      <c r="H28" s="475">
        <f>FEDERAL!H12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25" customFormat="1" ht="14.25" x14ac:dyDescent="0.2">
      <c r="A29" s="326">
        <v>19</v>
      </c>
      <c r="B29" s="327" t="s">
        <v>32</v>
      </c>
      <c r="C29" s="475">
        <f>HDFC!C12</f>
        <v>0</v>
      </c>
      <c r="D29" s="475">
        <f>HDFC!D12</f>
        <v>4</v>
      </c>
      <c r="E29" s="475">
        <f>HDFC!E12</f>
        <v>3</v>
      </c>
      <c r="F29" s="475">
        <f>HDFC!F12</f>
        <v>7</v>
      </c>
      <c r="G29" s="475">
        <f>HDFC!G12</f>
        <v>55838.54</v>
      </c>
      <c r="H29" s="475">
        <f>HDFC!H12</f>
        <v>80877.279999999999</v>
      </c>
      <c r="I29" s="475">
        <f t="shared" si="0"/>
        <v>136715.82</v>
      </c>
      <c r="J29" s="475">
        <f t="shared" si="1"/>
        <v>19530.83142857143</v>
      </c>
      <c r="K29" s="475">
        <f t="shared" si="2"/>
        <v>144.84132285693715</v>
      </c>
    </row>
    <row r="30" spans="1:11" s="325" customFormat="1" ht="14.25" x14ac:dyDescent="0.2">
      <c r="A30" s="326">
        <v>20</v>
      </c>
      <c r="B30" s="327" t="s">
        <v>33</v>
      </c>
      <c r="C30" s="475">
        <f>ICICI!C12</f>
        <v>0</v>
      </c>
      <c r="D30" s="475">
        <f>ICICI!D12</f>
        <v>2</v>
      </c>
      <c r="E30" s="475">
        <f>ICICI!E12</f>
        <v>2</v>
      </c>
      <c r="F30" s="475">
        <f>ICICI!F12</f>
        <v>4</v>
      </c>
      <c r="G30" s="475">
        <f>ICICI!G12</f>
        <v>35617.25</v>
      </c>
      <c r="H30" s="475">
        <f>ICICI!H12</f>
        <v>48578.26</v>
      </c>
      <c r="I30" s="475">
        <f t="shared" si="0"/>
        <v>84195.510000000009</v>
      </c>
      <c r="J30" s="475">
        <f t="shared" si="1"/>
        <v>21048.877500000002</v>
      </c>
      <c r="K30" s="475">
        <f t="shared" si="2"/>
        <v>136.38969881167131</v>
      </c>
    </row>
    <row r="31" spans="1:11" s="325" customFormat="1" ht="14.25" x14ac:dyDescent="0.2">
      <c r="A31" s="326">
        <v>21</v>
      </c>
      <c r="B31" s="327" t="s">
        <v>34</v>
      </c>
      <c r="C31" s="475">
        <f>IDBI!C12</f>
        <v>0</v>
      </c>
      <c r="D31" s="475">
        <f>IDBI!D12</f>
        <v>1</v>
      </c>
      <c r="E31" s="475">
        <f>IDBI!E12</f>
        <v>1</v>
      </c>
      <c r="F31" s="475">
        <f>IDBI!F12</f>
        <v>2</v>
      </c>
      <c r="G31" s="475">
        <f>IDBI!G12</f>
        <v>20300.28</v>
      </c>
      <c r="H31" s="475">
        <f>IDBI!H12</f>
        <v>8262.5</v>
      </c>
      <c r="I31" s="475">
        <f t="shared" si="0"/>
        <v>28562.78</v>
      </c>
      <c r="J31" s="475">
        <f t="shared" si="1"/>
        <v>14281.39</v>
      </c>
      <c r="K31" s="475">
        <f t="shared" si="2"/>
        <v>40.701409044604311</v>
      </c>
    </row>
    <row r="32" spans="1:11" s="325" customFormat="1" ht="14.25" x14ac:dyDescent="0.2">
      <c r="A32" s="326">
        <v>22</v>
      </c>
      <c r="B32" s="327" t="s">
        <v>35</v>
      </c>
      <c r="C32" s="475">
        <f>IDFC!C12</f>
        <v>0</v>
      </c>
      <c r="D32" s="475">
        <f>IDFC!D12</f>
        <v>0</v>
      </c>
      <c r="E32" s="475">
        <f>IDFC!E12</f>
        <v>1</v>
      </c>
      <c r="F32" s="475">
        <f>IDFC!F12</f>
        <v>1</v>
      </c>
      <c r="G32" s="475">
        <f>IDFC!G12</f>
        <v>0</v>
      </c>
      <c r="H32" s="475">
        <f>IDFC!H12</f>
        <v>581.23</v>
      </c>
      <c r="I32" s="475">
        <f t="shared" si="0"/>
        <v>581.23</v>
      </c>
      <c r="J32" s="475">
        <f t="shared" si="1"/>
        <v>581.23</v>
      </c>
      <c r="K32" s="475" t="e">
        <f t="shared" si="2"/>
        <v>#DIV/0!</v>
      </c>
    </row>
    <row r="33" spans="1:11" s="325" customFormat="1" ht="14.25" x14ac:dyDescent="0.2">
      <c r="A33" s="326">
        <v>23</v>
      </c>
      <c r="B33" s="327" t="s">
        <v>36</v>
      </c>
      <c r="C33" s="475">
        <f>INDUSIND!C12</f>
        <v>0</v>
      </c>
      <c r="D33" s="475">
        <f>INDUSIND!D12</f>
        <v>0</v>
      </c>
      <c r="E33" s="475">
        <f>INDUSIND!E12</f>
        <v>0</v>
      </c>
      <c r="F33" s="475">
        <f>INDUSIND!F12</f>
        <v>0</v>
      </c>
      <c r="G33" s="475">
        <f>INDUSIND!G12</f>
        <v>0</v>
      </c>
      <c r="H33" s="475">
        <f>INDUSIND!H12</f>
        <v>0</v>
      </c>
      <c r="I33" s="475">
        <f t="shared" si="0"/>
        <v>0</v>
      </c>
      <c r="J33" s="475" t="e">
        <f t="shared" si="1"/>
        <v>#DIV/0!</v>
      </c>
      <c r="K33" s="475" t="e">
        <f t="shared" si="2"/>
        <v>#DIV/0!</v>
      </c>
    </row>
    <row r="34" spans="1:11" s="325" customFormat="1" ht="14.25" x14ac:dyDescent="0.2">
      <c r="A34" s="326">
        <v>24</v>
      </c>
      <c r="B34" s="327" t="s">
        <v>37</v>
      </c>
      <c r="C34" s="475">
        <f>KB!C12</f>
        <v>0</v>
      </c>
      <c r="D34" s="475">
        <f>KB!D12</f>
        <v>0</v>
      </c>
      <c r="E34" s="475">
        <f>KB!E12</f>
        <v>0</v>
      </c>
      <c r="F34" s="475">
        <f>KB!F12</f>
        <v>0</v>
      </c>
      <c r="G34" s="475">
        <f>KB!G12</f>
        <v>0</v>
      </c>
      <c r="H34" s="475">
        <f>KB!H12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25" customFormat="1" ht="14.25" x14ac:dyDescent="0.2">
      <c r="A35" s="326">
        <v>25</v>
      </c>
      <c r="B35" s="327" t="s">
        <v>38</v>
      </c>
      <c r="C35" s="475">
        <f>KARUR!C12</f>
        <v>0</v>
      </c>
      <c r="D35" s="475">
        <f>KARUR!D12</f>
        <v>0</v>
      </c>
      <c r="E35" s="475">
        <f>KARUR!E12</f>
        <v>0</v>
      </c>
      <c r="F35" s="475">
        <f>KARUR!F12</f>
        <v>0</v>
      </c>
      <c r="G35" s="475">
        <f>KARUR!G12</f>
        <v>0</v>
      </c>
      <c r="H35" s="475">
        <f>KARUR!H12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25" customFormat="1" ht="14.25" x14ac:dyDescent="0.2">
      <c r="A36" s="326">
        <v>26</v>
      </c>
      <c r="B36" s="327" t="s">
        <v>39</v>
      </c>
      <c r="C36" s="475">
        <f>KOTAK!C12</f>
        <v>0</v>
      </c>
      <c r="D36" s="475">
        <f>KOTAK!D12</f>
        <v>0</v>
      </c>
      <c r="E36" s="475">
        <f>KOTAK!E12</f>
        <v>1</v>
      </c>
      <c r="F36" s="475">
        <f>KOTAK!F12</f>
        <v>1</v>
      </c>
      <c r="G36" s="475">
        <f>KOTAK!G12</f>
        <v>7510.2</v>
      </c>
      <c r="H36" s="475">
        <f>KOTAK!H12</f>
        <v>8341.23</v>
      </c>
      <c r="I36" s="475">
        <f t="shared" si="0"/>
        <v>15851.43</v>
      </c>
      <c r="J36" s="475">
        <f t="shared" si="1"/>
        <v>15851.43</v>
      </c>
      <c r="K36" s="475">
        <f t="shared" si="2"/>
        <v>111.06535112247344</v>
      </c>
    </row>
    <row r="37" spans="1:11" s="325" customFormat="1" ht="14.25" x14ac:dyDescent="0.2">
      <c r="A37" s="326">
        <v>27</v>
      </c>
      <c r="B37" s="327" t="s">
        <v>40</v>
      </c>
      <c r="C37" s="475">
        <f>RBL!C12</f>
        <v>0</v>
      </c>
      <c r="D37" s="475">
        <f>RBL!D12</f>
        <v>0</v>
      </c>
      <c r="E37" s="475">
        <f>RBL!E12</f>
        <v>0</v>
      </c>
      <c r="F37" s="475">
        <f>RBL!F12</f>
        <v>0</v>
      </c>
      <c r="G37" s="475">
        <f>RBL!G12</f>
        <v>0</v>
      </c>
      <c r="H37" s="475">
        <f>RBL!H12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25" customFormat="1" ht="14.25" x14ac:dyDescent="0.2">
      <c r="A38" s="326">
        <v>28</v>
      </c>
      <c r="B38" s="327" t="s">
        <v>41</v>
      </c>
      <c r="C38" s="475">
        <f>YES!C12</f>
        <v>0</v>
      </c>
      <c r="D38" s="475">
        <f>YES!D12</f>
        <v>0</v>
      </c>
      <c r="E38" s="475">
        <f>YES!E12</f>
        <v>0</v>
      </c>
      <c r="F38" s="475">
        <f>YES!F12</f>
        <v>0</v>
      </c>
      <c r="G38" s="475">
        <f>YES!G12</f>
        <v>0</v>
      </c>
      <c r="H38" s="475">
        <f>YES!H12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25" customFormat="1" ht="14.25" x14ac:dyDescent="0.2">
      <c r="A39" s="326">
        <v>29</v>
      </c>
      <c r="B39" s="327" t="s">
        <v>43</v>
      </c>
      <c r="C39" s="475">
        <f>AU!C12</f>
        <v>0</v>
      </c>
      <c r="D39" s="475">
        <f>AU!D12</f>
        <v>0</v>
      </c>
      <c r="E39" s="475">
        <f>AU!E12</f>
        <v>1</v>
      </c>
      <c r="F39" s="475">
        <f>AU!F12</f>
        <v>1</v>
      </c>
      <c r="G39" s="475">
        <f>AU!G12</f>
        <v>14499.65</v>
      </c>
      <c r="H39" s="475">
        <f>AU!H12</f>
        <v>4629.29</v>
      </c>
      <c r="I39" s="475">
        <f t="shared" si="0"/>
        <v>19128.939999999999</v>
      </c>
      <c r="J39" s="475">
        <f t="shared" si="1"/>
        <v>19128.939999999999</v>
      </c>
      <c r="K39" s="475">
        <f t="shared" si="2"/>
        <v>31.926908580551945</v>
      </c>
    </row>
    <row r="40" spans="1:11" s="325" customFormat="1" ht="14.25" x14ac:dyDescent="0.2">
      <c r="A40" s="326">
        <v>30</v>
      </c>
      <c r="B40" s="327" t="s">
        <v>44</v>
      </c>
      <c r="C40" s="475">
        <f>Equitas!C12</f>
        <v>0</v>
      </c>
      <c r="D40" s="475">
        <f>Equitas!D12</f>
        <v>0</v>
      </c>
      <c r="E40" s="475">
        <f>Equitas!E12</f>
        <v>2</v>
      </c>
      <c r="F40" s="475">
        <f>Equitas!F12</f>
        <v>2</v>
      </c>
      <c r="G40" s="475">
        <f>Equitas!G12</f>
        <v>12.28</v>
      </c>
      <c r="H40" s="475">
        <f>Equitas!H12</f>
        <v>8101.99</v>
      </c>
      <c r="I40" s="475">
        <f t="shared" si="0"/>
        <v>8114.2699999999995</v>
      </c>
      <c r="J40" s="475">
        <f t="shared" si="1"/>
        <v>4057.1349999999998</v>
      </c>
      <c r="K40" s="475">
        <f t="shared" si="2"/>
        <v>65977.117263843655</v>
      </c>
    </row>
    <row r="41" spans="1:11" s="325" customFormat="1" ht="14.25" x14ac:dyDescent="0.2">
      <c r="A41" s="326">
        <v>31</v>
      </c>
      <c r="B41" s="327" t="s">
        <v>45</v>
      </c>
      <c r="C41" s="475">
        <f>ESAF!C12</f>
        <v>0</v>
      </c>
      <c r="D41" s="475">
        <f>ESAF!D12</f>
        <v>2</v>
      </c>
      <c r="E41" s="475">
        <f>ESAF!E12</f>
        <v>1</v>
      </c>
      <c r="F41" s="475">
        <f>ESAF!F12</f>
        <v>3</v>
      </c>
      <c r="G41" s="475">
        <f>ESAF!G12</f>
        <v>688.82</v>
      </c>
      <c r="H41" s="475">
        <f>ESAF!H12</f>
        <v>6993.36</v>
      </c>
      <c r="I41" s="475">
        <f t="shared" si="0"/>
        <v>7682.1799999999994</v>
      </c>
      <c r="J41" s="475">
        <f t="shared" si="1"/>
        <v>2560.7266666666665</v>
      </c>
      <c r="K41" s="475">
        <f t="shared" si="2"/>
        <v>1015.2666879591184</v>
      </c>
    </row>
    <row r="42" spans="1:11" s="325" customFormat="1" ht="14.25" x14ac:dyDescent="0.2">
      <c r="A42" s="326">
        <v>32</v>
      </c>
      <c r="B42" s="327" t="s">
        <v>46</v>
      </c>
      <c r="C42" s="475">
        <f>Fincare!C12</f>
        <v>0</v>
      </c>
      <c r="D42" s="475">
        <f>Fincare!D12</f>
        <v>1</v>
      </c>
      <c r="E42" s="475">
        <f>Fincare!E12</f>
        <v>1</v>
      </c>
      <c r="F42" s="475">
        <f>Fincare!F12</f>
        <v>2</v>
      </c>
      <c r="G42" s="475">
        <f>Fincare!G12</f>
        <v>145.36000000000001</v>
      </c>
      <c r="H42" s="475">
        <f>Fincare!H12</f>
        <v>2727.7</v>
      </c>
      <c r="I42" s="475">
        <f t="shared" si="0"/>
        <v>2873.06</v>
      </c>
      <c r="J42" s="475">
        <f t="shared" si="1"/>
        <v>1436.53</v>
      </c>
      <c r="K42" s="475">
        <f t="shared" si="2"/>
        <v>1876.5134837644468</v>
      </c>
    </row>
    <row r="43" spans="1:11" s="325" customFormat="1" ht="14.25" x14ac:dyDescent="0.2">
      <c r="A43" s="326">
        <v>33</v>
      </c>
      <c r="B43" s="327" t="s">
        <v>47</v>
      </c>
      <c r="C43" s="475">
        <f>Jana!C12</f>
        <v>0</v>
      </c>
      <c r="D43" s="475">
        <f>Jana!D12</f>
        <v>0</v>
      </c>
      <c r="E43" s="475">
        <f>Jana!E12</f>
        <v>0</v>
      </c>
      <c r="F43" s="475">
        <f>Jana!F12</f>
        <v>0</v>
      </c>
      <c r="G43" s="475">
        <f>Jana!G12</f>
        <v>0</v>
      </c>
      <c r="H43" s="475">
        <f>Jana!H12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25" customFormat="1" ht="14.25" x14ac:dyDescent="0.2">
      <c r="A44" s="326">
        <v>34</v>
      </c>
      <c r="B44" s="327" t="s">
        <v>48</v>
      </c>
      <c r="C44" s="475">
        <f>Suryoday!C12</f>
        <v>0</v>
      </c>
      <c r="D44" s="475">
        <f>Suryoday!D12</f>
        <v>0</v>
      </c>
      <c r="E44" s="475">
        <f>Suryoday!E12</f>
        <v>0</v>
      </c>
      <c r="F44" s="475">
        <f>Suryoday!F12</f>
        <v>0</v>
      </c>
      <c r="G44" s="475">
        <f>Suryoday!G12</f>
        <v>0</v>
      </c>
      <c r="H44" s="475">
        <f>Suryoday!H12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325" customFormat="1" ht="14.25" x14ac:dyDescent="0.2">
      <c r="A45" s="326">
        <v>35</v>
      </c>
      <c r="B45" s="327" t="s">
        <v>49</v>
      </c>
      <c r="C45" s="475">
        <f>Ujjivan!C12</f>
        <v>0</v>
      </c>
      <c r="D45" s="475">
        <f>Ujjivan!D12</f>
        <v>0</v>
      </c>
      <c r="E45" s="475">
        <f>Ujjivan!E12</f>
        <v>0</v>
      </c>
      <c r="F45" s="475">
        <f>Ujjivan!F12</f>
        <v>0</v>
      </c>
      <c r="G45" s="475">
        <f>Ujjivan!G12</f>
        <v>0</v>
      </c>
      <c r="H45" s="475">
        <f>Ujjivan!H12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25" customFormat="1" ht="14.25" x14ac:dyDescent="0.2">
      <c r="A46" s="326">
        <v>36</v>
      </c>
      <c r="B46" s="327" t="s">
        <v>50</v>
      </c>
      <c r="C46" s="475">
        <f>utkarsh!C12</f>
        <v>0</v>
      </c>
      <c r="D46" s="475">
        <f>utkarsh!D12</f>
        <v>1</v>
      </c>
      <c r="E46" s="475">
        <f>utkarsh!E12</f>
        <v>2</v>
      </c>
      <c r="F46" s="475">
        <f>utkarsh!F12</f>
        <v>3</v>
      </c>
      <c r="G46" s="475">
        <f>utkarsh!G12</f>
        <v>115.75</v>
      </c>
      <c r="H46" s="475">
        <f>utkarsh!H12</f>
        <v>1587.97</v>
      </c>
      <c r="I46" s="475">
        <f t="shared" si="0"/>
        <v>1703.72</v>
      </c>
      <c r="J46" s="475">
        <f t="shared" si="1"/>
        <v>567.90666666666664</v>
      </c>
      <c r="K46" s="475">
        <f t="shared" si="2"/>
        <v>1371.8963282937364</v>
      </c>
    </row>
    <row r="47" spans="1:11" s="325" customFormat="1" ht="14.25" x14ac:dyDescent="0.2">
      <c r="A47" s="326">
        <v>37</v>
      </c>
      <c r="B47" s="327" t="s">
        <v>52</v>
      </c>
      <c r="C47" s="475">
        <f>DBS!C12</f>
        <v>0</v>
      </c>
      <c r="D47" s="475">
        <f>DBS!D12</f>
        <v>0</v>
      </c>
      <c r="E47" s="475">
        <f>DBS!E12</f>
        <v>0</v>
      </c>
      <c r="F47" s="475">
        <f>DBS!F12</f>
        <v>0</v>
      </c>
      <c r="G47" s="475">
        <f>DBS!G12</f>
        <v>0</v>
      </c>
      <c r="H47" s="475">
        <f>DBS!H12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25" customFormat="1" ht="14.25" x14ac:dyDescent="0.2">
      <c r="A48" s="326">
        <v>38</v>
      </c>
      <c r="B48" s="327" t="s">
        <v>54</v>
      </c>
      <c r="C48" s="475">
        <f>APB!C12</f>
        <v>0</v>
      </c>
      <c r="D48" s="475">
        <f>APB!D12</f>
        <v>0</v>
      </c>
      <c r="E48" s="475">
        <f>APB!E12</f>
        <v>0</v>
      </c>
      <c r="F48" s="475">
        <f>APB!F12</f>
        <v>0</v>
      </c>
      <c r="G48" s="475">
        <f>APB!G12</f>
        <v>0</v>
      </c>
      <c r="H48" s="475">
        <f>APB!H12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25" customFormat="1" ht="14.25" x14ac:dyDescent="0.2">
      <c r="A49" s="326">
        <v>39</v>
      </c>
      <c r="B49" s="327" t="s">
        <v>55</v>
      </c>
      <c r="C49" s="475">
        <f>FINO!C12</f>
        <v>0</v>
      </c>
      <c r="D49" s="475">
        <f>FINO!D12</f>
        <v>0</v>
      </c>
      <c r="E49" s="475">
        <f>FINO!E12</f>
        <v>0</v>
      </c>
      <c r="F49" s="475">
        <f>FINO!F12</f>
        <v>0</v>
      </c>
      <c r="G49" s="475">
        <f>FINO!G12</f>
        <v>0</v>
      </c>
      <c r="H49" s="475">
        <f>FINO!H12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25" customFormat="1" ht="14.25" x14ac:dyDescent="0.2">
      <c r="A50" s="326">
        <v>40</v>
      </c>
      <c r="B50" s="327" t="s">
        <v>56</v>
      </c>
      <c r="C50" s="475">
        <f>'Indian Post'!C12</f>
        <v>0</v>
      </c>
      <c r="D50" s="475">
        <f>'Indian Post'!D12</f>
        <v>0</v>
      </c>
      <c r="E50" s="475">
        <f>'Indian Post'!E12</f>
        <v>1</v>
      </c>
      <c r="F50" s="475">
        <f>'Indian Post'!F12</f>
        <v>1</v>
      </c>
      <c r="G50" s="475">
        <f>'Indian Post'!G12</f>
        <v>1577.49</v>
      </c>
      <c r="H50" s="475">
        <f>'Indian Post'!H12</f>
        <v>0</v>
      </c>
      <c r="I50" s="475">
        <f t="shared" si="0"/>
        <v>1577.49</v>
      </c>
      <c r="J50" s="475">
        <f t="shared" si="1"/>
        <v>1577.49</v>
      </c>
      <c r="K50" s="475">
        <f t="shared" si="2"/>
        <v>0</v>
      </c>
    </row>
    <row r="51" spans="1:11" s="325" customFormat="1" ht="14.25" x14ac:dyDescent="0.2">
      <c r="A51" s="326">
        <v>41</v>
      </c>
      <c r="B51" s="327" t="s">
        <v>58</v>
      </c>
      <c r="C51" s="475">
        <f>'Maharashtra GB'!C12</f>
        <v>0</v>
      </c>
      <c r="D51" s="475">
        <f>'Maharashtra GB'!D12</f>
        <v>0</v>
      </c>
      <c r="E51" s="475">
        <f>'Maharashtra GB'!E12</f>
        <v>0</v>
      </c>
      <c r="F51" s="475">
        <f>'Maharashtra GB'!F12</f>
        <v>0</v>
      </c>
      <c r="G51" s="475">
        <f>'Maharashtra GB'!G12</f>
        <v>0</v>
      </c>
      <c r="H51" s="475">
        <f>'Maharashtra GB'!H12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25" customFormat="1" ht="14.25" x14ac:dyDescent="0.2">
      <c r="A52" s="326">
        <v>42</v>
      </c>
      <c r="B52" s="327" t="s">
        <v>59</v>
      </c>
      <c r="C52" s="475">
        <f>'Vidharbha Konkan GB'!C12</f>
        <v>16</v>
      </c>
      <c r="D52" s="475">
        <f>'Vidharbha Konkan GB'!D12</f>
        <v>4</v>
      </c>
      <c r="E52" s="475">
        <f>'Vidharbha Konkan GB'!E12</f>
        <v>7</v>
      </c>
      <c r="F52" s="475">
        <f>'Vidharbha Konkan GB'!F12</f>
        <v>27</v>
      </c>
      <c r="G52" s="475">
        <f>'Vidharbha Konkan GB'!G12</f>
        <v>45835.32</v>
      </c>
      <c r="H52" s="475">
        <f>'Vidharbha Konkan GB'!H12</f>
        <v>27666.400000000001</v>
      </c>
      <c r="I52" s="475">
        <f t="shared" si="0"/>
        <v>73501.72</v>
      </c>
      <c r="J52" s="475">
        <f t="shared" si="1"/>
        <v>2722.2859259259258</v>
      </c>
      <c r="K52" s="475">
        <f t="shared" si="2"/>
        <v>60.360438194824425</v>
      </c>
    </row>
    <row r="53" spans="1:11" s="325" customFormat="1" ht="14.25" x14ac:dyDescent="0.2">
      <c r="A53" s="326">
        <v>43</v>
      </c>
      <c r="B53" s="327" t="s">
        <v>61</v>
      </c>
      <c r="C53" s="475">
        <f>M.S.Coop!C12</f>
        <v>36</v>
      </c>
      <c r="D53" s="475">
        <f>M.S.Coop!D12</f>
        <v>6</v>
      </c>
      <c r="E53" s="475">
        <f>M.S.Coop!E12</f>
        <v>26</v>
      </c>
      <c r="F53" s="475">
        <f>M.S.Coop!F12</f>
        <v>68</v>
      </c>
      <c r="G53" s="475">
        <f>M.S.Coop!G12</f>
        <v>236499.36</v>
      </c>
      <c r="H53" s="475">
        <f>M.S.Coop!H12</f>
        <v>86792.76</v>
      </c>
      <c r="I53" s="475">
        <f t="shared" si="0"/>
        <v>323292.12</v>
      </c>
      <c r="J53" s="475">
        <f t="shared" si="1"/>
        <v>4754.2958823529407</v>
      </c>
      <c r="K53" s="475">
        <f t="shared" si="2"/>
        <v>36.698940749776234</v>
      </c>
    </row>
    <row r="54" spans="1:11" s="324" customFormat="1" ht="15" x14ac:dyDescent="0.2">
      <c r="A54" s="552" t="s">
        <v>63</v>
      </c>
      <c r="B54" s="553"/>
      <c r="C54" s="476">
        <f t="shared" ref="C54:I54" si="3">SUM(C4:C53)</f>
        <v>83</v>
      </c>
      <c r="D54" s="476">
        <f t="shared" si="3"/>
        <v>55</v>
      </c>
      <c r="E54" s="476">
        <f t="shared" si="3"/>
        <v>96</v>
      </c>
      <c r="F54" s="476">
        <f t="shared" si="3"/>
        <v>234</v>
      </c>
      <c r="G54" s="477">
        <f t="shared" si="3"/>
        <v>1367102.2399999998</v>
      </c>
      <c r="H54" s="477">
        <f t="shared" si="3"/>
        <v>697699.71</v>
      </c>
      <c r="I54" s="477">
        <f t="shared" si="3"/>
        <v>2064801.9499999997</v>
      </c>
      <c r="J54" s="477">
        <f t="shared" si="1"/>
        <v>8823.9399572649563</v>
      </c>
      <c r="K54" s="477">
        <f t="shared" si="2"/>
        <v>51.034932837210491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165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29" customFormat="1" ht="14.25" x14ac:dyDescent="0.2">
      <c r="A11" s="330">
        <v>1</v>
      </c>
      <c r="B11" s="331" t="s">
        <v>13</v>
      </c>
      <c r="C11" s="475">
        <f>BOB!C13</f>
        <v>4</v>
      </c>
      <c r="D11" s="475">
        <f>BOB!D13</f>
        <v>3</v>
      </c>
      <c r="E11" s="475">
        <f>BOB!E13</f>
        <v>6</v>
      </c>
      <c r="F11" s="475">
        <f>BOB!F13</f>
        <v>13</v>
      </c>
      <c r="G11" s="475">
        <f>BOB!G13</f>
        <v>77036.86</v>
      </c>
      <c r="H11" s="475">
        <f>BOB!H13</f>
        <v>41729.99</v>
      </c>
      <c r="I11" s="475">
        <f t="shared" ref="I11:I53" si="0">(G11+H11)</f>
        <v>118766.85</v>
      </c>
      <c r="J11" s="475">
        <f t="shared" ref="J11:J54" si="1">(I11/F11)</f>
        <v>9135.9115384615397</v>
      </c>
      <c r="K11" s="475">
        <f t="shared" ref="K11:K54" si="2">(H11/G11)*100</f>
        <v>54.168861503441335</v>
      </c>
    </row>
    <row r="12" spans="1:11" s="329" customFormat="1" ht="14.25" x14ac:dyDescent="0.2">
      <c r="A12" s="330">
        <v>2</v>
      </c>
      <c r="B12" s="331" t="s">
        <v>14</v>
      </c>
      <c r="C12" s="475">
        <f>BOI!C13</f>
        <v>1</v>
      </c>
      <c r="D12" s="475">
        <f>BOI!D13</f>
        <v>6</v>
      </c>
      <c r="E12" s="475">
        <f>BOI!E13</f>
        <v>4</v>
      </c>
      <c r="F12" s="475">
        <f>BOI!F13</f>
        <v>11</v>
      </c>
      <c r="G12" s="475">
        <f>BOI!G13</f>
        <v>69566.11</v>
      </c>
      <c r="H12" s="475">
        <f>BOI!H13</f>
        <v>34950.74</v>
      </c>
      <c r="I12" s="475">
        <f t="shared" si="0"/>
        <v>104516.85</v>
      </c>
      <c r="J12" s="475">
        <f t="shared" si="1"/>
        <v>9501.5318181818184</v>
      </c>
      <c r="K12" s="475">
        <f t="shared" si="2"/>
        <v>50.241044094602962</v>
      </c>
    </row>
    <row r="13" spans="1:11" s="329" customFormat="1" ht="14.25" x14ac:dyDescent="0.2">
      <c r="A13" s="330">
        <v>3</v>
      </c>
      <c r="B13" s="331" t="s">
        <v>15</v>
      </c>
      <c r="C13" s="475">
        <f>BM!C13</f>
        <v>18</v>
      </c>
      <c r="D13" s="475">
        <f>BM!D13</f>
        <v>11</v>
      </c>
      <c r="E13" s="475">
        <f>BM!E13</f>
        <v>10</v>
      </c>
      <c r="F13" s="475">
        <f>BM!F13</f>
        <v>39</v>
      </c>
      <c r="G13" s="475">
        <f>BM!G13</f>
        <v>372517.22</v>
      </c>
      <c r="H13" s="475">
        <f>BM!H13</f>
        <v>124921.4</v>
      </c>
      <c r="I13" s="475">
        <f t="shared" si="0"/>
        <v>497438.62</v>
      </c>
      <c r="J13" s="475">
        <f t="shared" si="1"/>
        <v>12754.83641025641</v>
      </c>
      <c r="K13" s="475">
        <f t="shared" si="2"/>
        <v>33.534396074361347</v>
      </c>
    </row>
    <row r="14" spans="1:11" s="329" customFormat="1" ht="14.25" x14ac:dyDescent="0.2">
      <c r="A14" s="330">
        <v>4</v>
      </c>
      <c r="B14" s="331" t="s">
        <v>16</v>
      </c>
      <c r="C14" s="475">
        <f>CB!C13</f>
        <v>0</v>
      </c>
      <c r="D14" s="475">
        <f>CB!D13</f>
        <v>2</v>
      </c>
      <c r="E14" s="475">
        <f>CB!E13</f>
        <v>4</v>
      </c>
      <c r="F14" s="475">
        <f>CB!F13</f>
        <v>6</v>
      </c>
      <c r="G14" s="475">
        <f>CB!G13</f>
        <v>36031.1</v>
      </c>
      <c r="H14" s="475">
        <f>CB!H13</f>
        <v>17473.68</v>
      </c>
      <c r="I14" s="475">
        <f t="shared" si="0"/>
        <v>53504.78</v>
      </c>
      <c r="J14" s="475">
        <f t="shared" si="1"/>
        <v>8917.4633333333331</v>
      </c>
      <c r="K14" s="475">
        <f t="shared" si="2"/>
        <v>48.496104753948678</v>
      </c>
    </row>
    <row r="15" spans="1:11" s="329" customFormat="1" ht="14.25" x14ac:dyDescent="0.2">
      <c r="A15" s="330">
        <v>5</v>
      </c>
      <c r="B15" s="331" t="s">
        <v>17</v>
      </c>
      <c r="C15" s="475">
        <f>CBI!C13</f>
        <v>25</v>
      </c>
      <c r="D15" s="475">
        <f>CBI!D13</f>
        <v>11</v>
      </c>
      <c r="E15" s="475">
        <f>CBI!E13</f>
        <v>9</v>
      </c>
      <c r="F15" s="475">
        <f>CBI!F13</f>
        <v>45</v>
      </c>
      <c r="G15" s="475">
        <f>CBI!G13</f>
        <v>204861.81</v>
      </c>
      <c r="H15" s="475">
        <f>CBI!H13</f>
        <v>76582.77</v>
      </c>
      <c r="I15" s="475">
        <f t="shared" si="0"/>
        <v>281444.58</v>
      </c>
      <c r="J15" s="475">
        <f t="shared" si="1"/>
        <v>6254.3240000000005</v>
      </c>
      <c r="K15" s="475">
        <f t="shared" si="2"/>
        <v>37.382648332551589</v>
      </c>
    </row>
    <row r="16" spans="1:11" s="329" customFormat="1" ht="14.25" x14ac:dyDescent="0.2">
      <c r="A16" s="330">
        <v>6</v>
      </c>
      <c r="B16" s="331" t="s">
        <v>18</v>
      </c>
      <c r="C16" s="475">
        <f>IB!C13</f>
        <v>7</v>
      </c>
      <c r="D16" s="475">
        <f>IB!D13</f>
        <v>0</v>
      </c>
      <c r="E16" s="475">
        <f>IB!E13</f>
        <v>5</v>
      </c>
      <c r="F16" s="475">
        <f>IB!F13</f>
        <v>12</v>
      </c>
      <c r="G16" s="475">
        <f>IB!G13</f>
        <v>53275.03</v>
      </c>
      <c r="H16" s="475">
        <f>IB!H13</f>
        <v>29347</v>
      </c>
      <c r="I16" s="475">
        <f t="shared" si="0"/>
        <v>82622.03</v>
      </c>
      <c r="J16" s="475">
        <f t="shared" si="1"/>
        <v>6885.1691666666666</v>
      </c>
      <c r="K16" s="475">
        <f t="shared" si="2"/>
        <v>55.085844156258567</v>
      </c>
    </row>
    <row r="17" spans="1:11" s="329" customFormat="1" ht="14.25" x14ac:dyDescent="0.2">
      <c r="A17" s="330">
        <v>7</v>
      </c>
      <c r="B17" s="331" t="s">
        <v>19</v>
      </c>
      <c r="C17" s="475">
        <f>IOB!C13</f>
        <v>0</v>
      </c>
      <c r="D17" s="475">
        <f>IOB!D13</f>
        <v>2</v>
      </c>
      <c r="E17" s="475">
        <f>IOB!E13</f>
        <v>1</v>
      </c>
      <c r="F17" s="475">
        <f>IOB!F13</f>
        <v>3</v>
      </c>
      <c r="G17" s="475">
        <f>IOB!G13</f>
        <v>20478.310000000001</v>
      </c>
      <c r="H17" s="475">
        <f>IOB!H13</f>
        <v>6668.18</v>
      </c>
      <c r="I17" s="475">
        <f t="shared" si="0"/>
        <v>27146.49</v>
      </c>
      <c r="J17" s="475">
        <f t="shared" si="1"/>
        <v>9048.83</v>
      </c>
      <c r="K17" s="475">
        <f t="shared" si="2"/>
        <v>32.562159670402494</v>
      </c>
    </row>
    <row r="18" spans="1:11" s="329" customFormat="1" ht="14.25" x14ac:dyDescent="0.2">
      <c r="A18" s="330">
        <v>8</v>
      </c>
      <c r="B18" s="331" t="s">
        <v>20</v>
      </c>
      <c r="C18" s="475">
        <f>PSB!C13</f>
        <v>0</v>
      </c>
      <c r="D18" s="475">
        <f>PSB!D13</f>
        <v>0</v>
      </c>
      <c r="E18" s="475">
        <f>PSB!E13</f>
        <v>0</v>
      </c>
      <c r="F18" s="475">
        <f>PSB!F13</f>
        <v>0</v>
      </c>
      <c r="G18" s="475">
        <f>PSB!G13</f>
        <v>0</v>
      </c>
      <c r="H18" s="475">
        <f>PSB!H13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29" customFormat="1" ht="14.25" x14ac:dyDescent="0.2">
      <c r="A19" s="330">
        <v>9</v>
      </c>
      <c r="B19" s="331" t="s">
        <v>21</v>
      </c>
      <c r="C19" s="475">
        <f>PNB!C13</f>
        <v>1</v>
      </c>
      <c r="D19" s="475">
        <f>PNB!D13</f>
        <v>0</v>
      </c>
      <c r="E19" s="475">
        <f>PNB!E13</f>
        <v>3</v>
      </c>
      <c r="F19" s="475">
        <f>PNB!F13</f>
        <v>4</v>
      </c>
      <c r="G19" s="475">
        <f>PNB!G13</f>
        <v>23402.400000000001</v>
      </c>
      <c r="H19" s="475">
        <f>PNB!H13</f>
        <v>26200.54</v>
      </c>
      <c r="I19" s="475">
        <f t="shared" si="0"/>
        <v>49602.94</v>
      </c>
      <c r="J19" s="475">
        <f t="shared" si="1"/>
        <v>12400.735000000001</v>
      </c>
      <c r="K19" s="475">
        <f t="shared" si="2"/>
        <v>111.95663692612723</v>
      </c>
    </row>
    <row r="20" spans="1:11" s="329" customFormat="1" ht="14.25" x14ac:dyDescent="0.2">
      <c r="A20" s="330">
        <v>10</v>
      </c>
      <c r="B20" s="331" t="s">
        <v>22</v>
      </c>
      <c r="C20" s="475">
        <f>SBI!C13</f>
        <v>21</v>
      </c>
      <c r="D20" s="475">
        <f>SBI!D13</f>
        <v>16</v>
      </c>
      <c r="E20" s="475">
        <f>SBI!E13</f>
        <v>16</v>
      </c>
      <c r="F20" s="475">
        <f>SBI!F13</f>
        <v>53</v>
      </c>
      <c r="G20" s="475">
        <f>SBI!G13</f>
        <v>628153.89</v>
      </c>
      <c r="H20" s="475">
        <f>SBI!H13</f>
        <v>319382.27</v>
      </c>
      <c r="I20" s="475">
        <f t="shared" si="0"/>
        <v>947536.16</v>
      </c>
      <c r="J20" s="475">
        <f t="shared" si="1"/>
        <v>17878.040754716982</v>
      </c>
      <c r="K20" s="475">
        <f t="shared" si="2"/>
        <v>50.844590009623282</v>
      </c>
    </row>
    <row r="21" spans="1:11" s="329" customFormat="1" ht="14.25" x14ac:dyDescent="0.2">
      <c r="A21" s="330">
        <v>11</v>
      </c>
      <c r="B21" s="331" t="s">
        <v>23</v>
      </c>
      <c r="C21" s="475">
        <f>UCO!C13</f>
        <v>1</v>
      </c>
      <c r="D21" s="475">
        <f>UCO!D13</f>
        <v>0</v>
      </c>
      <c r="E21" s="475">
        <f>UCO!E13</f>
        <v>1</v>
      </c>
      <c r="F21" s="475">
        <f>UCO!F13</f>
        <v>2</v>
      </c>
      <c r="G21" s="475">
        <f>UCO!G13</f>
        <v>8410.9599999999991</v>
      </c>
      <c r="H21" s="475">
        <f>UCO!H13</f>
        <v>13550.3</v>
      </c>
      <c r="I21" s="475">
        <f t="shared" si="0"/>
        <v>21961.26</v>
      </c>
      <c r="J21" s="475">
        <f t="shared" si="1"/>
        <v>10980.63</v>
      </c>
      <c r="K21" s="475">
        <f t="shared" si="2"/>
        <v>161.10289431884115</v>
      </c>
    </row>
    <row r="22" spans="1:11" s="329" customFormat="1" ht="14.25" x14ac:dyDescent="0.2">
      <c r="A22" s="330">
        <v>12</v>
      </c>
      <c r="B22" s="331" t="s">
        <v>24</v>
      </c>
      <c r="C22" s="475">
        <f>UBI!C13</f>
        <v>3</v>
      </c>
      <c r="D22" s="475">
        <f>UBI!D13</f>
        <v>3</v>
      </c>
      <c r="E22" s="475">
        <f>UBI!E13</f>
        <v>7</v>
      </c>
      <c r="F22" s="475">
        <f>UBI!F13</f>
        <v>13</v>
      </c>
      <c r="G22" s="475">
        <f>UBI!G13</f>
        <v>95459.68</v>
      </c>
      <c r="H22" s="475">
        <f>UBI!H13</f>
        <v>50992.77</v>
      </c>
      <c r="I22" s="475">
        <f t="shared" si="0"/>
        <v>146452.44999999998</v>
      </c>
      <c r="J22" s="475">
        <f t="shared" si="1"/>
        <v>11265.573076923076</v>
      </c>
      <c r="K22" s="475">
        <f t="shared" si="2"/>
        <v>53.418123756543082</v>
      </c>
    </row>
    <row r="23" spans="1:11" s="329" customFormat="1" ht="14.25" x14ac:dyDescent="0.2">
      <c r="A23" s="330">
        <v>13</v>
      </c>
      <c r="B23" s="331" t="s">
        <v>26</v>
      </c>
      <c r="C23" s="475">
        <f>AXIS!C13</f>
        <v>0</v>
      </c>
      <c r="D23" s="475">
        <f>AXIS!D13</f>
        <v>4</v>
      </c>
      <c r="E23" s="475">
        <f>AXIS!E13</f>
        <v>5</v>
      </c>
      <c r="F23" s="475">
        <f>AXIS!F13</f>
        <v>9</v>
      </c>
      <c r="G23" s="475">
        <f>AXIS!G13</f>
        <v>48295.87</v>
      </c>
      <c r="H23" s="475">
        <f>AXIS!H13</f>
        <v>47573.79</v>
      </c>
      <c r="I23" s="475">
        <f t="shared" si="0"/>
        <v>95869.66</v>
      </c>
      <c r="J23" s="475">
        <f t="shared" si="1"/>
        <v>10652.184444444445</v>
      </c>
      <c r="K23" s="475">
        <f t="shared" si="2"/>
        <v>98.504882508587173</v>
      </c>
    </row>
    <row r="24" spans="1:11" s="329" customFormat="1" ht="14.25" x14ac:dyDescent="0.2">
      <c r="A24" s="330">
        <v>14</v>
      </c>
      <c r="B24" s="331" t="s">
        <v>27</v>
      </c>
      <c r="C24" s="475">
        <f>BANDHAN!C13</f>
        <v>0</v>
      </c>
      <c r="D24" s="475">
        <f>BANDHAN!D13</f>
        <v>7</v>
      </c>
      <c r="E24" s="475">
        <f>BANDHAN!E13</f>
        <v>2</v>
      </c>
      <c r="F24" s="475">
        <f>BANDHAN!F13</f>
        <v>9</v>
      </c>
      <c r="G24" s="475">
        <f>BANDHAN!G13</f>
        <v>429.13</v>
      </c>
      <c r="H24" s="475">
        <f>BANDHAN!H13</f>
        <v>13171.5</v>
      </c>
      <c r="I24" s="475">
        <f t="shared" si="0"/>
        <v>13600.63</v>
      </c>
      <c r="J24" s="475">
        <f t="shared" si="1"/>
        <v>1511.181111111111</v>
      </c>
      <c r="K24" s="475">
        <f t="shared" si="2"/>
        <v>3069.3496143359821</v>
      </c>
    </row>
    <row r="25" spans="1:11" s="329" customFormat="1" ht="14.25" x14ac:dyDescent="0.2">
      <c r="A25" s="330">
        <v>15</v>
      </c>
      <c r="B25" s="331" t="s">
        <v>28</v>
      </c>
      <c r="C25" s="475">
        <f>'CSB(CATHOLIC)'!C13</f>
        <v>0</v>
      </c>
      <c r="D25" s="475">
        <f>'CSB(CATHOLIC)'!D13</f>
        <v>0</v>
      </c>
      <c r="E25" s="475">
        <f>'CSB(CATHOLIC)'!E13</f>
        <v>1</v>
      </c>
      <c r="F25" s="475">
        <f>'CSB(CATHOLIC)'!F13</f>
        <v>1</v>
      </c>
      <c r="G25" s="475">
        <f>'CSB(CATHOLIC)'!G13</f>
        <v>622.83000000000004</v>
      </c>
      <c r="H25" s="475">
        <f>'CSB(CATHOLIC)'!H13</f>
        <v>1754.39</v>
      </c>
      <c r="I25" s="475">
        <f t="shared" si="0"/>
        <v>2377.2200000000003</v>
      </c>
      <c r="J25" s="475">
        <f t="shared" si="1"/>
        <v>2377.2200000000003</v>
      </c>
      <c r="K25" s="475">
        <f t="shared" si="2"/>
        <v>281.6803943291107</v>
      </c>
    </row>
    <row r="26" spans="1:11" s="329" customFormat="1" ht="14.25" x14ac:dyDescent="0.2">
      <c r="A26" s="330">
        <v>16</v>
      </c>
      <c r="B26" s="331" t="s">
        <v>29</v>
      </c>
      <c r="C26" s="475">
        <f>DCB!C13</f>
        <v>0</v>
      </c>
      <c r="D26" s="475">
        <f>DCB!D13</f>
        <v>0</v>
      </c>
      <c r="E26" s="475">
        <f>DCB!E13</f>
        <v>0</v>
      </c>
      <c r="F26" s="475">
        <f>DCB!F13</f>
        <v>0</v>
      </c>
      <c r="G26" s="475">
        <f>DCB!G13</f>
        <v>0</v>
      </c>
      <c r="H26" s="475">
        <f>DCB!H13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329" customFormat="1" ht="14.25" x14ac:dyDescent="0.2">
      <c r="A27" s="330">
        <v>17</v>
      </c>
      <c r="B27" s="331" t="s">
        <v>30</v>
      </c>
      <c r="C27" s="475">
        <f>DHANLAXMI!C13</f>
        <v>0</v>
      </c>
      <c r="D27" s="475">
        <f>DHANLAXMI!D13</f>
        <v>0</v>
      </c>
      <c r="E27" s="475">
        <f>DHANLAXMI!E13</f>
        <v>0</v>
      </c>
      <c r="F27" s="475">
        <f>DHANLAXMI!F13</f>
        <v>0</v>
      </c>
      <c r="G27" s="475">
        <f>DHANLAXMI!G13</f>
        <v>0</v>
      </c>
      <c r="H27" s="475">
        <f>DHANLAXMI!H13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29" customFormat="1" ht="14.25" x14ac:dyDescent="0.2">
      <c r="A28" s="330">
        <v>18</v>
      </c>
      <c r="B28" s="331" t="s">
        <v>31</v>
      </c>
      <c r="C28" s="475">
        <f>FEDERAL!C13</f>
        <v>0</v>
      </c>
      <c r="D28" s="475">
        <f>FEDERAL!D13</f>
        <v>0</v>
      </c>
      <c r="E28" s="475">
        <f>FEDERAL!E13</f>
        <v>1</v>
      </c>
      <c r="F28" s="475">
        <f>FEDERAL!F13</f>
        <v>1</v>
      </c>
      <c r="G28" s="475">
        <f>FEDERAL!G13</f>
        <v>484.21</v>
      </c>
      <c r="H28" s="475">
        <f>FEDERAL!H13</f>
        <v>1319.71</v>
      </c>
      <c r="I28" s="475">
        <f t="shared" si="0"/>
        <v>1803.92</v>
      </c>
      <c r="J28" s="475">
        <f t="shared" si="1"/>
        <v>1803.92</v>
      </c>
      <c r="K28" s="475">
        <f t="shared" si="2"/>
        <v>272.54910059684852</v>
      </c>
    </row>
    <row r="29" spans="1:11" s="329" customFormat="1" ht="14.25" x14ac:dyDescent="0.2">
      <c r="A29" s="330">
        <v>19</v>
      </c>
      <c r="B29" s="331" t="s">
        <v>32</v>
      </c>
      <c r="C29" s="475">
        <f>HDFC!C13</f>
        <v>1</v>
      </c>
      <c r="D29" s="475">
        <f>HDFC!D13</f>
        <v>5</v>
      </c>
      <c r="E29" s="475">
        <f>HDFC!E13</f>
        <v>4</v>
      </c>
      <c r="F29" s="475">
        <f>HDFC!F13</f>
        <v>10</v>
      </c>
      <c r="G29" s="475">
        <f>HDFC!G13</f>
        <v>65827.53</v>
      </c>
      <c r="H29" s="475">
        <f>HDFC!H13</f>
        <v>91193.68</v>
      </c>
      <c r="I29" s="475">
        <f t="shared" si="0"/>
        <v>157021.21</v>
      </c>
      <c r="J29" s="475">
        <f t="shared" si="1"/>
        <v>15702.120999999999</v>
      </c>
      <c r="K29" s="475">
        <f t="shared" si="2"/>
        <v>138.53425762746983</v>
      </c>
    </row>
    <row r="30" spans="1:11" s="329" customFormat="1" ht="14.25" x14ac:dyDescent="0.2">
      <c r="A30" s="330">
        <v>20</v>
      </c>
      <c r="B30" s="331" t="s">
        <v>33</v>
      </c>
      <c r="C30" s="475">
        <f>ICICI!C13</f>
        <v>2</v>
      </c>
      <c r="D30" s="475">
        <f>ICICI!D13</f>
        <v>4</v>
      </c>
      <c r="E30" s="475">
        <f>ICICI!E13</f>
        <v>4</v>
      </c>
      <c r="F30" s="475">
        <f>ICICI!F13</f>
        <v>10</v>
      </c>
      <c r="G30" s="475">
        <f>ICICI!G13</f>
        <v>72612.800000000003</v>
      </c>
      <c r="H30" s="475">
        <f>ICICI!H13</f>
        <v>80105.289999999994</v>
      </c>
      <c r="I30" s="475">
        <f t="shared" si="0"/>
        <v>152718.09</v>
      </c>
      <c r="J30" s="475">
        <f t="shared" si="1"/>
        <v>15271.808999999999</v>
      </c>
      <c r="K30" s="475">
        <f t="shared" si="2"/>
        <v>110.31841493510785</v>
      </c>
    </row>
    <row r="31" spans="1:11" s="329" customFormat="1" ht="14.25" x14ac:dyDescent="0.2">
      <c r="A31" s="330">
        <v>21</v>
      </c>
      <c r="B31" s="331" t="s">
        <v>34</v>
      </c>
      <c r="C31" s="475">
        <f>IDBI!C13</f>
        <v>1</v>
      </c>
      <c r="D31" s="475">
        <f>IDBI!D13</f>
        <v>1</v>
      </c>
      <c r="E31" s="475">
        <f>IDBI!E13</f>
        <v>2</v>
      </c>
      <c r="F31" s="475">
        <f>IDBI!F13</f>
        <v>4</v>
      </c>
      <c r="G31" s="475">
        <f>IDBI!G13</f>
        <v>46624.7</v>
      </c>
      <c r="H31" s="475">
        <f>IDBI!H13</f>
        <v>14830.01</v>
      </c>
      <c r="I31" s="475">
        <f t="shared" si="0"/>
        <v>61454.71</v>
      </c>
      <c r="J31" s="475">
        <f t="shared" si="1"/>
        <v>15363.6775</v>
      </c>
      <c r="K31" s="475">
        <f t="shared" si="2"/>
        <v>31.807196614669909</v>
      </c>
    </row>
    <row r="32" spans="1:11" s="329" customFormat="1" ht="14.25" x14ac:dyDescent="0.2">
      <c r="A32" s="330">
        <v>22</v>
      </c>
      <c r="B32" s="331" t="s">
        <v>35</v>
      </c>
      <c r="C32" s="475">
        <f>IDFC!C13</f>
        <v>0</v>
      </c>
      <c r="D32" s="475">
        <f>IDFC!D13</f>
        <v>0</v>
      </c>
      <c r="E32" s="475">
        <f>IDFC!E13</f>
        <v>1</v>
      </c>
      <c r="F32" s="475">
        <f>IDFC!F13</f>
        <v>1</v>
      </c>
      <c r="G32" s="475">
        <f>IDFC!G13</f>
        <v>0</v>
      </c>
      <c r="H32" s="475">
        <f>IDFC!H13</f>
        <v>4050.42</v>
      </c>
      <c r="I32" s="475">
        <f t="shared" si="0"/>
        <v>4050.42</v>
      </c>
      <c r="J32" s="475">
        <f t="shared" si="1"/>
        <v>4050.42</v>
      </c>
      <c r="K32" s="475" t="e">
        <f t="shared" si="2"/>
        <v>#DIV/0!</v>
      </c>
    </row>
    <row r="33" spans="1:11" s="329" customFormat="1" ht="14.25" x14ac:dyDescent="0.2">
      <c r="A33" s="330">
        <v>23</v>
      </c>
      <c r="B33" s="331" t="s">
        <v>36</v>
      </c>
      <c r="C33" s="475">
        <f>INDUSIND!C13</f>
        <v>0</v>
      </c>
      <c r="D33" s="475">
        <f>INDUSIND!D13</f>
        <v>0</v>
      </c>
      <c r="E33" s="475">
        <f>INDUSIND!E13</f>
        <v>1</v>
      </c>
      <c r="F33" s="475">
        <f>INDUSIND!F13</f>
        <v>1</v>
      </c>
      <c r="G33" s="475">
        <f>INDUSIND!G13</f>
        <v>4871.42</v>
      </c>
      <c r="H33" s="475">
        <f>INDUSIND!H13</f>
        <v>10751.34</v>
      </c>
      <c r="I33" s="475">
        <f t="shared" si="0"/>
        <v>15622.76</v>
      </c>
      <c r="J33" s="475">
        <f t="shared" si="1"/>
        <v>15622.76</v>
      </c>
      <c r="K33" s="475">
        <f t="shared" si="2"/>
        <v>220.70238246753516</v>
      </c>
    </row>
    <row r="34" spans="1:11" s="329" customFormat="1" ht="14.25" x14ac:dyDescent="0.2">
      <c r="A34" s="330">
        <v>24</v>
      </c>
      <c r="B34" s="331" t="s">
        <v>37</v>
      </c>
      <c r="C34" s="475">
        <f>KB!C13</f>
        <v>0</v>
      </c>
      <c r="D34" s="475">
        <f>KB!D13</f>
        <v>0</v>
      </c>
      <c r="E34" s="475">
        <f>KB!E13</f>
        <v>0</v>
      </c>
      <c r="F34" s="475">
        <f>KB!F13</f>
        <v>0</v>
      </c>
      <c r="G34" s="475">
        <f>KB!G13</f>
        <v>0</v>
      </c>
      <c r="H34" s="475">
        <f>KB!H13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29" customFormat="1" ht="14.25" x14ac:dyDescent="0.2">
      <c r="A35" s="330">
        <v>25</v>
      </c>
      <c r="B35" s="331" t="s">
        <v>38</v>
      </c>
      <c r="C35" s="475">
        <f>KARUR!C13</f>
        <v>0</v>
      </c>
      <c r="D35" s="475">
        <f>KARUR!D13</f>
        <v>0</v>
      </c>
      <c r="E35" s="475">
        <f>KARUR!E13</f>
        <v>1</v>
      </c>
      <c r="F35" s="475">
        <f>KARUR!F13</f>
        <v>1</v>
      </c>
      <c r="G35" s="475">
        <f>KARUR!G13</f>
        <v>2249.84</v>
      </c>
      <c r="H35" s="475">
        <f>KARUR!H13</f>
        <v>5815.51</v>
      </c>
      <c r="I35" s="475">
        <f t="shared" si="0"/>
        <v>8065.35</v>
      </c>
      <c r="J35" s="475">
        <f t="shared" si="1"/>
        <v>8065.35</v>
      </c>
      <c r="K35" s="475">
        <f t="shared" si="2"/>
        <v>258.48549230167481</v>
      </c>
    </row>
    <row r="36" spans="1:11" s="329" customFormat="1" ht="14.25" x14ac:dyDescent="0.2">
      <c r="A36" s="330">
        <v>26</v>
      </c>
      <c r="B36" s="331" t="s">
        <v>39</v>
      </c>
      <c r="C36" s="475">
        <f>KOTAK!C13</f>
        <v>0</v>
      </c>
      <c r="D36" s="475">
        <f>KOTAK!D13</f>
        <v>0</v>
      </c>
      <c r="E36" s="475">
        <f>KOTAK!E13</f>
        <v>1</v>
      </c>
      <c r="F36" s="475">
        <f>KOTAK!F13</f>
        <v>1</v>
      </c>
      <c r="G36" s="475">
        <f>KOTAK!G13</f>
        <v>7262.91</v>
      </c>
      <c r="H36" s="475">
        <f>KOTAK!H13</f>
        <v>7521.87</v>
      </c>
      <c r="I36" s="475">
        <f t="shared" si="0"/>
        <v>14784.779999999999</v>
      </c>
      <c r="J36" s="475">
        <f t="shared" si="1"/>
        <v>14784.779999999999</v>
      </c>
      <c r="K36" s="475">
        <f t="shared" si="2"/>
        <v>103.56551299685664</v>
      </c>
    </row>
    <row r="37" spans="1:11" s="329" customFormat="1" ht="14.25" x14ac:dyDescent="0.2">
      <c r="A37" s="330">
        <v>27</v>
      </c>
      <c r="B37" s="331" t="s">
        <v>40</v>
      </c>
      <c r="C37" s="475">
        <f>RBL!C13</f>
        <v>1</v>
      </c>
      <c r="D37" s="475">
        <f>RBL!D13</f>
        <v>0</v>
      </c>
      <c r="E37" s="475">
        <f>RBL!E13</f>
        <v>0</v>
      </c>
      <c r="F37" s="475">
        <f>RBL!F13</f>
        <v>1</v>
      </c>
      <c r="G37" s="475">
        <f>RBL!G13</f>
        <v>3119.37</v>
      </c>
      <c r="H37" s="475">
        <f>RBL!H13</f>
        <v>3892.16</v>
      </c>
      <c r="I37" s="475">
        <f t="shared" si="0"/>
        <v>7011.53</v>
      </c>
      <c r="J37" s="475">
        <f t="shared" si="1"/>
        <v>7011.53</v>
      </c>
      <c r="K37" s="475">
        <f t="shared" si="2"/>
        <v>124.77391268108624</v>
      </c>
    </row>
    <row r="38" spans="1:11" s="329" customFormat="1" ht="14.25" x14ac:dyDescent="0.2">
      <c r="A38" s="330">
        <v>28</v>
      </c>
      <c r="B38" s="331" t="s">
        <v>41</v>
      </c>
      <c r="C38" s="475">
        <f>YES!C13</f>
        <v>0</v>
      </c>
      <c r="D38" s="475">
        <f>YES!D13</f>
        <v>0</v>
      </c>
      <c r="E38" s="475">
        <f>YES!E13</f>
        <v>1</v>
      </c>
      <c r="F38" s="475">
        <f>YES!F13</f>
        <v>1</v>
      </c>
      <c r="G38" s="475">
        <f>YES!G13</f>
        <v>3388.98</v>
      </c>
      <c r="H38" s="475">
        <f>YES!H13</f>
        <v>191.19</v>
      </c>
      <c r="I38" s="475">
        <f t="shared" si="0"/>
        <v>3580.17</v>
      </c>
      <c r="J38" s="475">
        <f t="shared" si="1"/>
        <v>3580.17</v>
      </c>
      <c r="K38" s="475">
        <f t="shared" si="2"/>
        <v>5.6415204574827822</v>
      </c>
    </row>
    <row r="39" spans="1:11" s="329" customFormat="1" ht="14.25" x14ac:dyDescent="0.2">
      <c r="A39" s="330">
        <v>29</v>
      </c>
      <c r="B39" s="331" t="s">
        <v>43</v>
      </c>
      <c r="C39" s="475">
        <f>AU!C13</f>
        <v>0</v>
      </c>
      <c r="D39" s="475">
        <f>AU!D13</f>
        <v>0</v>
      </c>
      <c r="E39" s="475">
        <f>AU!E13</f>
        <v>1</v>
      </c>
      <c r="F39" s="475">
        <f>AU!F13</f>
        <v>1</v>
      </c>
      <c r="G39" s="475">
        <f>AU!G13</f>
        <v>4762.37</v>
      </c>
      <c r="H39" s="475">
        <f>AU!H13</f>
        <v>9403.52</v>
      </c>
      <c r="I39" s="475">
        <f t="shared" si="0"/>
        <v>14165.89</v>
      </c>
      <c r="J39" s="475">
        <f t="shared" si="1"/>
        <v>14165.89</v>
      </c>
      <c r="K39" s="475">
        <f t="shared" si="2"/>
        <v>197.4546286827777</v>
      </c>
    </row>
    <row r="40" spans="1:11" s="329" customFormat="1" ht="14.25" x14ac:dyDescent="0.2">
      <c r="A40" s="330">
        <v>30</v>
      </c>
      <c r="B40" s="331" t="s">
        <v>44</v>
      </c>
      <c r="C40" s="475">
        <f>Equitas!C13</f>
        <v>0</v>
      </c>
      <c r="D40" s="475">
        <f>Equitas!D13</f>
        <v>1</v>
      </c>
      <c r="E40" s="475">
        <f>Equitas!E13</f>
        <v>3</v>
      </c>
      <c r="F40" s="475">
        <f>Equitas!F13</f>
        <v>4</v>
      </c>
      <c r="G40" s="475">
        <f>Equitas!G13</f>
        <v>7478.3</v>
      </c>
      <c r="H40" s="475">
        <f>Equitas!H13</f>
        <v>8998.02</v>
      </c>
      <c r="I40" s="475">
        <f t="shared" si="0"/>
        <v>16476.32</v>
      </c>
      <c r="J40" s="475">
        <f t="shared" si="1"/>
        <v>4119.08</v>
      </c>
      <c r="K40" s="475">
        <f t="shared" si="2"/>
        <v>120.32173087466403</v>
      </c>
    </row>
    <row r="41" spans="1:11" s="329" customFormat="1" ht="14.25" x14ac:dyDescent="0.2">
      <c r="A41" s="330">
        <v>31</v>
      </c>
      <c r="B41" s="331" t="s">
        <v>45</v>
      </c>
      <c r="C41" s="475">
        <f>ESAF!C13</f>
        <v>0</v>
      </c>
      <c r="D41" s="475">
        <f>ESAF!D13</f>
        <v>4</v>
      </c>
      <c r="E41" s="475">
        <f>ESAF!E13</f>
        <v>1</v>
      </c>
      <c r="F41" s="475">
        <f>ESAF!F13</f>
        <v>5</v>
      </c>
      <c r="G41" s="475">
        <f>ESAF!G13</f>
        <v>1498.34</v>
      </c>
      <c r="H41" s="475">
        <f>ESAF!H13</f>
        <v>8592.0300000000007</v>
      </c>
      <c r="I41" s="475">
        <f t="shared" si="0"/>
        <v>10090.370000000001</v>
      </c>
      <c r="J41" s="475">
        <f t="shared" si="1"/>
        <v>2018.0740000000001</v>
      </c>
      <c r="K41" s="475">
        <f t="shared" si="2"/>
        <v>573.43660317417948</v>
      </c>
    </row>
    <row r="42" spans="1:11" s="329" customFormat="1" ht="14.25" x14ac:dyDescent="0.2">
      <c r="A42" s="330">
        <v>32</v>
      </c>
      <c r="B42" s="331" t="s">
        <v>46</v>
      </c>
      <c r="C42" s="475">
        <f>Fincare!C13</f>
        <v>0</v>
      </c>
      <c r="D42" s="475">
        <f>Fincare!D13</f>
        <v>3</v>
      </c>
      <c r="E42" s="475">
        <f>Fincare!E13</f>
        <v>1</v>
      </c>
      <c r="F42" s="475">
        <f>Fincare!F13</f>
        <v>4</v>
      </c>
      <c r="G42" s="475">
        <f>Fincare!G13</f>
        <v>465.52</v>
      </c>
      <c r="H42" s="475">
        <f>Fincare!H13</f>
        <v>1454.7</v>
      </c>
      <c r="I42" s="475">
        <f t="shared" si="0"/>
        <v>1920.22</v>
      </c>
      <c r="J42" s="475">
        <f t="shared" si="1"/>
        <v>480.05500000000001</v>
      </c>
      <c r="K42" s="475">
        <f t="shared" si="2"/>
        <v>312.48925932290774</v>
      </c>
    </row>
    <row r="43" spans="1:11" s="329" customFormat="1" ht="14.25" x14ac:dyDescent="0.2">
      <c r="A43" s="330">
        <v>33</v>
      </c>
      <c r="B43" s="331" t="s">
        <v>47</v>
      </c>
      <c r="C43" s="475">
        <f>Jana!C13</f>
        <v>0</v>
      </c>
      <c r="D43" s="475">
        <f>Jana!D13</f>
        <v>0</v>
      </c>
      <c r="E43" s="475">
        <f>Jana!E13</f>
        <v>0</v>
      </c>
      <c r="F43" s="475">
        <f>Jana!F13</f>
        <v>0</v>
      </c>
      <c r="G43" s="475">
        <f>Jana!G13</f>
        <v>0</v>
      </c>
      <c r="H43" s="475">
        <f>Jana!H13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29" customFormat="1" ht="14.25" x14ac:dyDescent="0.2">
      <c r="A44" s="330">
        <v>34</v>
      </c>
      <c r="B44" s="331" t="s">
        <v>48</v>
      </c>
      <c r="C44" s="475">
        <f>Suryoday!C13</f>
        <v>0</v>
      </c>
      <c r="D44" s="475">
        <f>Suryoday!D13</f>
        <v>3</v>
      </c>
      <c r="E44" s="475">
        <f>Suryoday!E13</f>
        <v>2</v>
      </c>
      <c r="F44" s="475">
        <f>Suryoday!F13</f>
        <v>5</v>
      </c>
      <c r="G44" s="475">
        <f>Suryoday!G13</f>
        <v>9.6300000000000008</v>
      </c>
      <c r="H44" s="475">
        <f>Suryoday!H13</f>
        <v>6.28</v>
      </c>
      <c r="I44" s="475">
        <f t="shared" si="0"/>
        <v>15.91</v>
      </c>
      <c r="J44" s="475">
        <f t="shared" si="1"/>
        <v>3.1819999999999999</v>
      </c>
      <c r="K44" s="475">
        <f t="shared" si="2"/>
        <v>65.212876427829684</v>
      </c>
    </row>
    <row r="45" spans="1:11" s="329" customFormat="1" ht="14.25" x14ac:dyDescent="0.2">
      <c r="A45" s="330">
        <v>35</v>
      </c>
      <c r="B45" s="331" t="s">
        <v>49</v>
      </c>
      <c r="C45" s="475">
        <f>Ujjivan!C13</f>
        <v>0</v>
      </c>
      <c r="D45" s="475">
        <f>Ujjivan!D13</f>
        <v>0</v>
      </c>
      <c r="E45" s="475">
        <f>Ujjivan!E13</f>
        <v>0</v>
      </c>
      <c r="F45" s="475">
        <f>Ujjivan!F13</f>
        <v>0</v>
      </c>
      <c r="G45" s="475">
        <f>Ujjivan!G13</f>
        <v>0</v>
      </c>
      <c r="H45" s="475">
        <f>Ujjivan!H13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29" customFormat="1" ht="14.25" x14ac:dyDescent="0.2">
      <c r="A46" s="330">
        <v>36</v>
      </c>
      <c r="B46" s="331" t="s">
        <v>50</v>
      </c>
      <c r="C46" s="475">
        <f>utkarsh!C13</f>
        <v>0</v>
      </c>
      <c r="D46" s="475">
        <f>utkarsh!D13</f>
        <v>6</v>
      </c>
      <c r="E46" s="475">
        <f>utkarsh!E13</f>
        <v>3</v>
      </c>
      <c r="F46" s="475">
        <f>utkarsh!F13</f>
        <v>9</v>
      </c>
      <c r="G46" s="475">
        <f>utkarsh!G13</f>
        <v>1751.36</v>
      </c>
      <c r="H46" s="475">
        <f>utkarsh!H13</f>
        <v>5140.53</v>
      </c>
      <c r="I46" s="475">
        <f t="shared" si="0"/>
        <v>6891.8899999999994</v>
      </c>
      <c r="J46" s="475">
        <f t="shared" si="1"/>
        <v>765.76555555555547</v>
      </c>
      <c r="K46" s="475">
        <f t="shared" si="2"/>
        <v>293.51646720263108</v>
      </c>
    </row>
    <row r="47" spans="1:11" s="329" customFormat="1" ht="14.25" x14ac:dyDescent="0.2">
      <c r="A47" s="330">
        <v>37</v>
      </c>
      <c r="B47" s="331" t="s">
        <v>52</v>
      </c>
      <c r="C47" s="475">
        <f>DBS!C13</f>
        <v>0</v>
      </c>
      <c r="D47" s="475">
        <f>DBS!D13</f>
        <v>0</v>
      </c>
      <c r="E47" s="475">
        <f>DBS!E13</f>
        <v>0</v>
      </c>
      <c r="F47" s="475">
        <f>DBS!F13</f>
        <v>0</v>
      </c>
      <c r="G47" s="475">
        <f>DBS!G13</f>
        <v>0</v>
      </c>
      <c r="H47" s="475">
        <f>DBS!H13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29" customFormat="1" ht="14.25" x14ac:dyDescent="0.2">
      <c r="A48" s="330">
        <v>38</v>
      </c>
      <c r="B48" s="331" t="s">
        <v>54</v>
      </c>
      <c r="C48" s="475">
        <f>APB!C13</f>
        <v>0</v>
      </c>
      <c r="D48" s="475">
        <f>APB!D13</f>
        <v>0</v>
      </c>
      <c r="E48" s="475">
        <f>APB!E13</f>
        <v>0</v>
      </c>
      <c r="F48" s="475">
        <f>APB!F13</f>
        <v>0</v>
      </c>
      <c r="G48" s="475">
        <f>APB!G13</f>
        <v>0</v>
      </c>
      <c r="H48" s="475">
        <f>APB!H13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29" customFormat="1" ht="14.25" x14ac:dyDescent="0.2">
      <c r="A49" s="330">
        <v>39</v>
      </c>
      <c r="B49" s="331" t="s">
        <v>55</v>
      </c>
      <c r="C49" s="475">
        <f>FINO!C13</f>
        <v>0</v>
      </c>
      <c r="D49" s="475">
        <f>FINO!D13</f>
        <v>0</v>
      </c>
      <c r="E49" s="475">
        <f>FINO!E13</f>
        <v>0</v>
      </c>
      <c r="F49" s="475">
        <f>FINO!F13</f>
        <v>0</v>
      </c>
      <c r="G49" s="475">
        <f>FINO!G13</f>
        <v>0</v>
      </c>
      <c r="H49" s="475">
        <f>FINO!H13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29" customFormat="1" ht="14.25" x14ac:dyDescent="0.2">
      <c r="A50" s="330">
        <v>40</v>
      </c>
      <c r="B50" s="331" t="s">
        <v>56</v>
      </c>
      <c r="C50" s="475">
        <f>'Indian Post'!C13</f>
        <v>0</v>
      </c>
      <c r="D50" s="475">
        <f>'Indian Post'!D13</f>
        <v>0</v>
      </c>
      <c r="E50" s="475">
        <f>'Indian Post'!E13</f>
        <v>1</v>
      </c>
      <c r="F50" s="475">
        <f>'Indian Post'!F13</f>
        <v>1</v>
      </c>
      <c r="G50" s="475">
        <f>'Indian Post'!G13</f>
        <v>903.4</v>
      </c>
      <c r="H50" s="475">
        <f>'Indian Post'!H13</f>
        <v>0</v>
      </c>
      <c r="I50" s="475">
        <f t="shared" si="0"/>
        <v>903.4</v>
      </c>
      <c r="J50" s="475">
        <f t="shared" si="1"/>
        <v>903.4</v>
      </c>
      <c r="K50" s="475">
        <f t="shared" si="2"/>
        <v>0</v>
      </c>
    </row>
    <row r="51" spans="1:11" s="329" customFormat="1" ht="14.25" x14ac:dyDescent="0.2">
      <c r="A51" s="330">
        <v>41</v>
      </c>
      <c r="B51" s="331" t="s">
        <v>58</v>
      </c>
      <c r="C51" s="475">
        <f>'Maharashtra GB'!C13</f>
        <v>0</v>
      </c>
      <c r="D51" s="475">
        <f>'Maharashtra GB'!D13</f>
        <v>0</v>
      </c>
      <c r="E51" s="475">
        <f>'Maharashtra GB'!E13</f>
        <v>0</v>
      </c>
      <c r="F51" s="475">
        <f>'Maharashtra GB'!F13</f>
        <v>0</v>
      </c>
      <c r="G51" s="475">
        <f>'Maharashtra GB'!G13</f>
        <v>0</v>
      </c>
      <c r="H51" s="475">
        <f>'Maharashtra GB'!H13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29" customFormat="1" ht="14.25" x14ac:dyDescent="0.2">
      <c r="A52" s="330">
        <v>42</v>
      </c>
      <c r="B52" s="331" t="s">
        <v>59</v>
      </c>
      <c r="C52" s="475">
        <f>'Vidharbha Konkan GB'!C13</f>
        <v>2</v>
      </c>
      <c r="D52" s="475">
        <f>'Vidharbha Konkan GB'!D13</f>
        <v>7</v>
      </c>
      <c r="E52" s="475">
        <f>'Vidharbha Konkan GB'!E13</f>
        <v>1</v>
      </c>
      <c r="F52" s="475">
        <f>'Vidharbha Konkan GB'!F13</f>
        <v>10</v>
      </c>
      <c r="G52" s="475">
        <f>'Vidharbha Konkan GB'!G13</f>
        <v>8658.26</v>
      </c>
      <c r="H52" s="475">
        <f>'Vidharbha Konkan GB'!H13</f>
        <v>5906.64</v>
      </c>
      <c r="I52" s="475">
        <f t="shared" si="0"/>
        <v>14564.900000000001</v>
      </c>
      <c r="J52" s="475">
        <f t="shared" si="1"/>
        <v>1456.4900000000002</v>
      </c>
      <c r="K52" s="475">
        <f t="shared" si="2"/>
        <v>68.219711581772785</v>
      </c>
    </row>
    <row r="53" spans="1:11" s="329" customFormat="1" ht="14.25" x14ac:dyDescent="0.2">
      <c r="A53" s="330">
        <v>43</v>
      </c>
      <c r="B53" s="331" t="s">
        <v>61</v>
      </c>
      <c r="C53" s="475">
        <f>M.S.Coop!C13</f>
        <v>51</v>
      </c>
      <c r="D53" s="475">
        <f>M.S.Coop!D13</f>
        <v>31</v>
      </c>
      <c r="E53" s="475">
        <f>M.S.Coop!E13</f>
        <v>12</v>
      </c>
      <c r="F53" s="475">
        <f>M.S.Coop!F13</f>
        <v>94</v>
      </c>
      <c r="G53" s="475">
        <f>M.S.Coop!G13</f>
        <v>189430</v>
      </c>
      <c r="H53" s="475">
        <f>M.S.Coop!H13</f>
        <v>91120.7</v>
      </c>
      <c r="I53" s="475">
        <f t="shared" si="0"/>
        <v>280550.7</v>
      </c>
      <c r="J53" s="475">
        <f t="shared" si="1"/>
        <v>2984.5819148936171</v>
      </c>
      <c r="K53" s="475">
        <f t="shared" si="2"/>
        <v>48.102570870506256</v>
      </c>
    </row>
    <row r="54" spans="1:11" s="328" customFormat="1" ht="15" x14ac:dyDescent="0.2">
      <c r="A54" s="552" t="s">
        <v>63</v>
      </c>
      <c r="B54" s="553"/>
      <c r="C54" s="476">
        <f t="shared" ref="C54:I54" si="3">SUM(C4:C53)</f>
        <v>139</v>
      </c>
      <c r="D54" s="476">
        <f t="shared" si="3"/>
        <v>130</v>
      </c>
      <c r="E54" s="476">
        <f t="shared" si="3"/>
        <v>115</v>
      </c>
      <c r="F54" s="476">
        <f t="shared" si="3"/>
        <v>384</v>
      </c>
      <c r="G54" s="477">
        <f t="shared" si="3"/>
        <v>2059940.1400000001</v>
      </c>
      <c r="H54" s="477">
        <f t="shared" si="3"/>
        <v>1154592.9200000002</v>
      </c>
      <c r="I54" s="477">
        <f t="shared" si="3"/>
        <v>3214533.06</v>
      </c>
      <c r="J54" s="477">
        <f t="shared" si="1"/>
        <v>8371.1798437500001</v>
      </c>
      <c r="K54" s="477">
        <f t="shared" si="2"/>
        <v>56.049828710071161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166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33" customFormat="1" ht="14.25" x14ac:dyDescent="0.2">
      <c r="A11" s="334">
        <v>1</v>
      </c>
      <c r="B11" s="335" t="s">
        <v>13</v>
      </c>
      <c r="C11" s="475">
        <f>BOB!C14</f>
        <v>4</v>
      </c>
      <c r="D11" s="475">
        <f>BOB!D14</f>
        <v>5</v>
      </c>
      <c r="E11" s="475">
        <f>BOB!E14</f>
        <v>9</v>
      </c>
      <c r="F11" s="475">
        <f>BOB!F14</f>
        <v>18</v>
      </c>
      <c r="G11" s="475">
        <f>BOB!G14</f>
        <v>178452.52</v>
      </c>
      <c r="H11" s="475">
        <f>BOB!H14</f>
        <v>119335.22</v>
      </c>
      <c r="I11" s="475">
        <f t="shared" ref="I11:I53" si="0">(G11+H11)</f>
        <v>297787.74</v>
      </c>
      <c r="J11" s="475">
        <f t="shared" ref="J11:J54" si="1">(I11/F11)</f>
        <v>16543.763333333332</v>
      </c>
      <c r="K11" s="475">
        <f t="shared" ref="K11:K54" si="2">(H11/G11)*100</f>
        <v>66.872252630559657</v>
      </c>
    </row>
    <row r="12" spans="1:11" s="333" customFormat="1" ht="14.25" x14ac:dyDescent="0.2">
      <c r="A12" s="334">
        <v>2</v>
      </c>
      <c r="B12" s="335" t="s">
        <v>14</v>
      </c>
      <c r="C12" s="475">
        <f>BOI!C14</f>
        <v>2</v>
      </c>
      <c r="D12" s="475">
        <f>BOI!D14</f>
        <v>2</v>
      </c>
      <c r="E12" s="475">
        <f>BOI!E14</f>
        <v>2</v>
      </c>
      <c r="F12" s="475">
        <f>BOI!F14</f>
        <v>6</v>
      </c>
      <c r="G12" s="475">
        <f>BOI!G14</f>
        <v>62912.53</v>
      </c>
      <c r="H12" s="475">
        <f>BOI!H14</f>
        <v>30563.16</v>
      </c>
      <c r="I12" s="475">
        <f t="shared" si="0"/>
        <v>93475.69</v>
      </c>
      <c r="J12" s="475">
        <f t="shared" si="1"/>
        <v>15579.281666666668</v>
      </c>
      <c r="K12" s="475">
        <f t="shared" si="2"/>
        <v>48.580402028022078</v>
      </c>
    </row>
    <row r="13" spans="1:11" s="333" customFormat="1" ht="14.25" x14ac:dyDescent="0.2">
      <c r="A13" s="334">
        <v>3</v>
      </c>
      <c r="B13" s="335" t="s">
        <v>15</v>
      </c>
      <c r="C13" s="475">
        <f>BM!C14</f>
        <v>17</v>
      </c>
      <c r="D13" s="475">
        <f>BM!D14</f>
        <v>9</v>
      </c>
      <c r="E13" s="475">
        <f>BM!E14</f>
        <v>16</v>
      </c>
      <c r="F13" s="475">
        <f>BM!F14</f>
        <v>42</v>
      </c>
      <c r="G13" s="475">
        <f>BM!G14</f>
        <v>428183.46</v>
      </c>
      <c r="H13" s="475">
        <f>BM!H14</f>
        <v>153677.78</v>
      </c>
      <c r="I13" s="475">
        <f t="shared" si="0"/>
        <v>581861.24</v>
      </c>
      <c r="J13" s="475">
        <f t="shared" si="1"/>
        <v>13853.839047619047</v>
      </c>
      <c r="K13" s="475">
        <f t="shared" si="2"/>
        <v>35.890639026551838</v>
      </c>
    </row>
    <row r="14" spans="1:11" s="333" customFormat="1" ht="14.25" x14ac:dyDescent="0.2">
      <c r="A14" s="334">
        <v>4</v>
      </c>
      <c r="B14" s="335" t="s">
        <v>16</v>
      </c>
      <c r="C14" s="475">
        <f>CB!C14</f>
        <v>1</v>
      </c>
      <c r="D14" s="475">
        <f>CB!D14</f>
        <v>3</v>
      </c>
      <c r="E14" s="475">
        <f>CB!E14</f>
        <v>11</v>
      </c>
      <c r="F14" s="475">
        <f>CB!F14</f>
        <v>15</v>
      </c>
      <c r="G14" s="475">
        <f>CB!G14</f>
        <v>94856.79</v>
      </c>
      <c r="H14" s="475">
        <f>CB!H14</f>
        <v>61692.31</v>
      </c>
      <c r="I14" s="475">
        <f t="shared" si="0"/>
        <v>156549.09999999998</v>
      </c>
      <c r="J14" s="475">
        <f t="shared" si="1"/>
        <v>10436.606666666665</v>
      </c>
      <c r="K14" s="475">
        <f t="shared" si="2"/>
        <v>65.037315726159406</v>
      </c>
    </row>
    <row r="15" spans="1:11" s="333" customFormat="1" ht="14.25" x14ac:dyDescent="0.2">
      <c r="A15" s="334">
        <v>5</v>
      </c>
      <c r="B15" s="335" t="s">
        <v>17</v>
      </c>
      <c r="C15" s="475">
        <f>CBI!C14</f>
        <v>6</v>
      </c>
      <c r="D15" s="475">
        <f>CBI!D14</f>
        <v>3</v>
      </c>
      <c r="E15" s="475">
        <f>CBI!E14</f>
        <v>5</v>
      </c>
      <c r="F15" s="475">
        <f>CBI!F14</f>
        <v>14</v>
      </c>
      <c r="G15" s="475">
        <f>CBI!G14</f>
        <v>101383.73</v>
      </c>
      <c r="H15" s="475">
        <f>CBI!H14</f>
        <v>57052.66</v>
      </c>
      <c r="I15" s="475">
        <f t="shared" si="0"/>
        <v>158436.39000000001</v>
      </c>
      <c r="J15" s="475">
        <f t="shared" si="1"/>
        <v>11316.885</v>
      </c>
      <c r="K15" s="475">
        <f t="shared" si="2"/>
        <v>56.273980055774246</v>
      </c>
    </row>
    <row r="16" spans="1:11" s="333" customFormat="1" ht="14.25" x14ac:dyDescent="0.2">
      <c r="A16" s="334">
        <v>6</v>
      </c>
      <c r="B16" s="335" t="s">
        <v>18</v>
      </c>
      <c r="C16" s="475">
        <f>IB!C14</f>
        <v>4</v>
      </c>
      <c r="D16" s="475">
        <f>IB!D14</f>
        <v>0</v>
      </c>
      <c r="E16" s="475">
        <f>IB!E14</f>
        <v>2</v>
      </c>
      <c r="F16" s="475">
        <f>IB!F14</f>
        <v>6</v>
      </c>
      <c r="G16" s="475">
        <f>IB!G14</f>
        <v>81363.45</v>
      </c>
      <c r="H16" s="475">
        <f>IB!H14</f>
        <v>21384.57</v>
      </c>
      <c r="I16" s="475">
        <f t="shared" si="0"/>
        <v>102748.01999999999</v>
      </c>
      <c r="J16" s="475">
        <f t="shared" si="1"/>
        <v>17124.669999999998</v>
      </c>
      <c r="K16" s="475">
        <f t="shared" si="2"/>
        <v>26.282771932606103</v>
      </c>
    </row>
    <row r="17" spans="1:11" s="333" customFormat="1" ht="14.25" x14ac:dyDescent="0.2">
      <c r="A17" s="334">
        <v>7</v>
      </c>
      <c r="B17" s="335" t="s">
        <v>19</v>
      </c>
      <c r="C17" s="475">
        <f>IOB!C14</f>
        <v>0</v>
      </c>
      <c r="D17" s="475">
        <f>IOB!D14</f>
        <v>0</v>
      </c>
      <c r="E17" s="475">
        <f>IOB!E14</f>
        <v>1</v>
      </c>
      <c r="F17" s="475">
        <f>IOB!F14</f>
        <v>1</v>
      </c>
      <c r="G17" s="475">
        <f>IOB!G14</f>
        <v>11883.36</v>
      </c>
      <c r="H17" s="475">
        <f>IOB!H14</f>
        <v>18246.830000000002</v>
      </c>
      <c r="I17" s="475">
        <f t="shared" si="0"/>
        <v>30130.190000000002</v>
      </c>
      <c r="J17" s="475">
        <f t="shared" si="1"/>
        <v>30130.190000000002</v>
      </c>
      <c r="K17" s="475">
        <f t="shared" si="2"/>
        <v>153.54941699990576</v>
      </c>
    </row>
    <row r="18" spans="1:11" s="333" customFormat="1" ht="14.25" x14ac:dyDescent="0.2">
      <c r="A18" s="334">
        <v>8</v>
      </c>
      <c r="B18" s="335" t="s">
        <v>20</v>
      </c>
      <c r="C18" s="475">
        <f>PSB!C14</f>
        <v>0</v>
      </c>
      <c r="D18" s="475">
        <f>PSB!D14</f>
        <v>0</v>
      </c>
      <c r="E18" s="475">
        <f>PSB!E14</f>
        <v>1</v>
      </c>
      <c r="F18" s="475">
        <f>PSB!F14</f>
        <v>1</v>
      </c>
      <c r="G18" s="475">
        <f>PSB!G14</f>
        <v>8129.82</v>
      </c>
      <c r="H18" s="475">
        <f>PSB!H14</f>
        <v>3900.91</v>
      </c>
      <c r="I18" s="475">
        <f t="shared" si="0"/>
        <v>12030.73</v>
      </c>
      <c r="J18" s="475">
        <f t="shared" si="1"/>
        <v>12030.73</v>
      </c>
      <c r="K18" s="475">
        <f t="shared" si="2"/>
        <v>47.98273516510821</v>
      </c>
    </row>
    <row r="19" spans="1:11" s="333" customFormat="1" ht="14.25" x14ac:dyDescent="0.2">
      <c r="A19" s="334">
        <v>9</v>
      </c>
      <c r="B19" s="335" t="s">
        <v>21</v>
      </c>
      <c r="C19" s="475">
        <f>PNB!C14</f>
        <v>1</v>
      </c>
      <c r="D19" s="475">
        <f>PNB!D14</f>
        <v>3</v>
      </c>
      <c r="E19" s="475">
        <f>PNB!E14</f>
        <v>5</v>
      </c>
      <c r="F19" s="475">
        <f>PNB!F14</f>
        <v>9</v>
      </c>
      <c r="G19" s="475">
        <f>PNB!G14</f>
        <v>81838.559999999998</v>
      </c>
      <c r="H19" s="475">
        <f>PNB!H14</f>
        <v>36730.449999999997</v>
      </c>
      <c r="I19" s="475">
        <f t="shared" si="0"/>
        <v>118569.01</v>
      </c>
      <c r="J19" s="475">
        <f t="shared" si="1"/>
        <v>13174.334444444445</v>
      </c>
      <c r="K19" s="475">
        <f t="shared" si="2"/>
        <v>44.881593713281362</v>
      </c>
    </row>
    <row r="20" spans="1:11" s="333" customFormat="1" ht="14.25" x14ac:dyDescent="0.2">
      <c r="A20" s="334">
        <v>10</v>
      </c>
      <c r="B20" s="335" t="s">
        <v>22</v>
      </c>
      <c r="C20" s="475">
        <f>SBI!C14</f>
        <v>21</v>
      </c>
      <c r="D20" s="475">
        <f>SBI!D14</f>
        <v>13</v>
      </c>
      <c r="E20" s="475">
        <f>SBI!E14</f>
        <v>35</v>
      </c>
      <c r="F20" s="475">
        <f>SBI!F14</f>
        <v>69</v>
      </c>
      <c r="G20" s="475">
        <f>SBI!G14</f>
        <v>1263090.6599999999</v>
      </c>
      <c r="H20" s="475">
        <f>SBI!H14</f>
        <v>806539.41</v>
      </c>
      <c r="I20" s="475">
        <f t="shared" si="0"/>
        <v>2069630.0699999998</v>
      </c>
      <c r="J20" s="475">
        <f t="shared" si="1"/>
        <v>29994.638695652171</v>
      </c>
      <c r="K20" s="475">
        <f t="shared" si="2"/>
        <v>63.854435436962234</v>
      </c>
    </row>
    <row r="21" spans="1:11" s="333" customFormat="1" ht="14.25" x14ac:dyDescent="0.2">
      <c r="A21" s="334">
        <v>11</v>
      </c>
      <c r="B21" s="335" t="s">
        <v>23</v>
      </c>
      <c r="C21" s="475">
        <f>UCO!C14</f>
        <v>0</v>
      </c>
      <c r="D21" s="475">
        <f>UCO!D14</f>
        <v>0</v>
      </c>
      <c r="E21" s="475">
        <f>UCO!E14</f>
        <v>2</v>
      </c>
      <c r="F21" s="475">
        <f>UCO!F14</f>
        <v>2</v>
      </c>
      <c r="G21" s="475">
        <f>UCO!G14</f>
        <v>9200.42</v>
      </c>
      <c r="H21" s="475">
        <f>UCO!H14</f>
        <v>3028.42</v>
      </c>
      <c r="I21" s="475">
        <f t="shared" si="0"/>
        <v>12228.84</v>
      </c>
      <c r="J21" s="475">
        <f t="shared" si="1"/>
        <v>6114.42</v>
      </c>
      <c r="K21" s="475">
        <f t="shared" si="2"/>
        <v>32.916106003856342</v>
      </c>
    </row>
    <row r="22" spans="1:11" s="333" customFormat="1" ht="14.25" x14ac:dyDescent="0.2">
      <c r="A22" s="334">
        <v>12</v>
      </c>
      <c r="B22" s="335" t="s">
        <v>24</v>
      </c>
      <c r="C22" s="475">
        <f>UBI!C14</f>
        <v>1</v>
      </c>
      <c r="D22" s="475">
        <f>UBI!D14</f>
        <v>0</v>
      </c>
      <c r="E22" s="475">
        <f>UBI!E14</f>
        <v>7</v>
      </c>
      <c r="F22" s="475">
        <f>UBI!F14</f>
        <v>8</v>
      </c>
      <c r="G22" s="475">
        <f>UBI!G14</f>
        <v>242535.92</v>
      </c>
      <c r="H22" s="475">
        <f>UBI!H14</f>
        <v>95933.96</v>
      </c>
      <c r="I22" s="475">
        <f t="shared" si="0"/>
        <v>338469.88</v>
      </c>
      <c r="J22" s="475">
        <f t="shared" si="1"/>
        <v>42308.735000000001</v>
      </c>
      <c r="K22" s="475">
        <f t="shared" si="2"/>
        <v>39.554536911480987</v>
      </c>
    </row>
    <row r="23" spans="1:11" s="333" customFormat="1" ht="14.25" x14ac:dyDescent="0.2">
      <c r="A23" s="334">
        <v>13</v>
      </c>
      <c r="B23" s="335" t="s">
        <v>26</v>
      </c>
      <c r="C23" s="475">
        <f>AXIS!C14</f>
        <v>1</v>
      </c>
      <c r="D23" s="475">
        <f>AXIS!D14</f>
        <v>1</v>
      </c>
      <c r="E23" s="475">
        <f>AXIS!E14</f>
        <v>6</v>
      </c>
      <c r="F23" s="475">
        <f>AXIS!F14</f>
        <v>8</v>
      </c>
      <c r="G23" s="475">
        <f>AXIS!G14</f>
        <v>116654.55</v>
      </c>
      <c r="H23" s="475">
        <f>AXIS!H14</f>
        <v>194102.48</v>
      </c>
      <c r="I23" s="475">
        <f t="shared" si="0"/>
        <v>310757.03000000003</v>
      </c>
      <c r="J23" s="475">
        <f t="shared" si="1"/>
        <v>38844.628750000003</v>
      </c>
      <c r="K23" s="475">
        <f t="shared" si="2"/>
        <v>166.39083516245188</v>
      </c>
    </row>
    <row r="24" spans="1:11" s="333" customFormat="1" ht="14.25" x14ac:dyDescent="0.2">
      <c r="A24" s="334">
        <v>14</v>
      </c>
      <c r="B24" s="335" t="s">
        <v>27</v>
      </c>
      <c r="C24" s="475">
        <f>BANDHAN!C14</f>
        <v>1</v>
      </c>
      <c r="D24" s="475">
        <f>BANDHAN!D14</f>
        <v>12</v>
      </c>
      <c r="E24" s="475">
        <f>BANDHAN!E14</f>
        <v>4</v>
      </c>
      <c r="F24" s="475">
        <f>BANDHAN!F14</f>
        <v>17</v>
      </c>
      <c r="G24" s="475">
        <f>BANDHAN!G14</f>
        <v>19642.419999999998</v>
      </c>
      <c r="H24" s="475">
        <f>BANDHAN!H14</f>
        <v>40688.83</v>
      </c>
      <c r="I24" s="475">
        <f t="shared" si="0"/>
        <v>60331.25</v>
      </c>
      <c r="J24" s="475">
        <f t="shared" si="1"/>
        <v>3548.8970588235293</v>
      </c>
      <c r="K24" s="475">
        <f t="shared" si="2"/>
        <v>207.14774452435088</v>
      </c>
    </row>
    <row r="25" spans="1:11" s="333" customFormat="1" ht="14.25" x14ac:dyDescent="0.2">
      <c r="A25" s="334">
        <v>15</v>
      </c>
      <c r="B25" s="335" t="s">
        <v>28</v>
      </c>
      <c r="C25" s="475">
        <f>'CSB(CATHOLIC)'!C14</f>
        <v>0</v>
      </c>
      <c r="D25" s="475">
        <f>'CSB(CATHOLIC)'!D14</f>
        <v>0</v>
      </c>
      <c r="E25" s="475">
        <f>'CSB(CATHOLIC)'!E14</f>
        <v>1</v>
      </c>
      <c r="F25" s="475">
        <f>'CSB(CATHOLIC)'!F14</f>
        <v>1</v>
      </c>
      <c r="G25" s="475">
        <f>'CSB(CATHOLIC)'!G14</f>
        <v>952.11</v>
      </c>
      <c r="H25" s="475">
        <f>'CSB(CATHOLIC)'!H14</f>
        <v>785.05</v>
      </c>
      <c r="I25" s="475">
        <f t="shared" si="0"/>
        <v>1737.1599999999999</v>
      </c>
      <c r="J25" s="475">
        <f t="shared" si="1"/>
        <v>1737.1599999999999</v>
      </c>
      <c r="K25" s="475">
        <f t="shared" si="2"/>
        <v>82.45370807994874</v>
      </c>
    </row>
    <row r="26" spans="1:11" s="333" customFormat="1" ht="14.25" x14ac:dyDescent="0.2">
      <c r="A26" s="334">
        <v>16</v>
      </c>
      <c r="B26" s="335" t="s">
        <v>29</v>
      </c>
      <c r="C26" s="475">
        <f>DCB!C14</f>
        <v>0</v>
      </c>
      <c r="D26" s="475">
        <f>DCB!D14</f>
        <v>0</v>
      </c>
      <c r="E26" s="475">
        <f>DCB!E14</f>
        <v>2</v>
      </c>
      <c r="F26" s="475">
        <f>DCB!F14</f>
        <v>2</v>
      </c>
      <c r="G26" s="475">
        <f>DCB!G14</f>
        <v>28286.92</v>
      </c>
      <c r="H26" s="475">
        <f>DCB!H14</f>
        <v>20865.2</v>
      </c>
      <c r="I26" s="475">
        <f t="shared" si="0"/>
        <v>49152.119999999995</v>
      </c>
      <c r="J26" s="475">
        <f t="shared" si="1"/>
        <v>24576.059999999998</v>
      </c>
      <c r="K26" s="475">
        <f t="shared" si="2"/>
        <v>73.762714357024379</v>
      </c>
    </row>
    <row r="27" spans="1:11" s="333" customFormat="1" ht="14.25" x14ac:dyDescent="0.2">
      <c r="A27" s="334">
        <v>17</v>
      </c>
      <c r="B27" s="335" t="s">
        <v>30</v>
      </c>
      <c r="C27" s="475">
        <f>DHANLAXMI!C14</f>
        <v>0</v>
      </c>
      <c r="D27" s="475">
        <f>DHANLAXMI!D14</f>
        <v>0</v>
      </c>
      <c r="E27" s="475">
        <f>DHANLAXMI!E14</f>
        <v>0</v>
      </c>
      <c r="F27" s="475">
        <f>DHANLAXMI!F14</f>
        <v>0</v>
      </c>
      <c r="G27" s="475">
        <f>DHANLAXMI!G14</f>
        <v>0</v>
      </c>
      <c r="H27" s="475">
        <f>DHANLAXMI!H14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33" customFormat="1" ht="14.25" x14ac:dyDescent="0.2">
      <c r="A28" s="334">
        <v>18</v>
      </c>
      <c r="B28" s="335" t="s">
        <v>31</v>
      </c>
      <c r="C28" s="475">
        <f>FEDERAL!C14</f>
        <v>0</v>
      </c>
      <c r="D28" s="475">
        <f>FEDERAL!D14</f>
        <v>0</v>
      </c>
      <c r="E28" s="475">
        <f>FEDERAL!E14</f>
        <v>1</v>
      </c>
      <c r="F28" s="475">
        <f>FEDERAL!F14</f>
        <v>1</v>
      </c>
      <c r="G28" s="475">
        <f>FEDERAL!G14</f>
        <v>5617.46</v>
      </c>
      <c r="H28" s="475">
        <f>FEDERAL!H14</f>
        <v>6355.36</v>
      </c>
      <c r="I28" s="475">
        <f t="shared" si="0"/>
        <v>11972.82</v>
      </c>
      <c r="J28" s="475">
        <f t="shared" si="1"/>
        <v>11972.82</v>
      </c>
      <c r="K28" s="475">
        <f t="shared" si="2"/>
        <v>113.13583007266628</v>
      </c>
    </row>
    <row r="29" spans="1:11" s="333" customFormat="1" ht="14.25" x14ac:dyDescent="0.2">
      <c r="A29" s="334">
        <v>19</v>
      </c>
      <c r="B29" s="335" t="s">
        <v>32</v>
      </c>
      <c r="C29" s="475">
        <f>HDFC!C14</f>
        <v>3</v>
      </c>
      <c r="D29" s="475">
        <f>HDFC!D14</f>
        <v>6</v>
      </c>
      <c r="E29" s="475">
        <f>HDFC!E14</f>
        <v>13</v>
      </c>
      <c r="F29" s="475">
        <f>HDFC!F14</f>
        <v>22</v>
      </c>
      <c r="G29" s="475">
        <f>HDFC!G14</f>
        <v>272205.05</v>
      </c>
      <c r="H29" s="475">
        <f>HDFC!H14</f>
        <v>324570.42</v>
      </c>
      <c r="I29" s="475">
        <f t="shared" si="0"/>
        <v>596775.47</v>
      </c>
      <c r="J29" s="475">
        <f t="shared" si="1"/>
        <v>27126.157727272726</v>
      </c>
      <c r="K29" s="475">
        <f t="shared" si="2"/>
        <v>119.23747189848241</v>
      </c>
    </row>
    <row r="30" spans="1:11" s="333" customFormat="1" ht="14.25" x14ac:dyDescent="0.2">
      <c r="A30" s="334">
        <v>20</v>
      </c>
      <c r="B30" s="335" t="s">
        <v>33</v>
      </c>
      <c r="C30" s="475">
        <f>ICICI!C14</f>
        <v>0</v>
      </c>
      <c r="D30" s="475">
        <f>ICICI!D14</f>
        <v>5</v>
      </c>
      <c r="E30" s="475">
        <f>ICICI!E14</f>
        <v>7</v>
      </c>
      <c r="F30" s="475">
        <f>ICICI!F14</f>
        <v>12</v>
      </c>
      <c r="G30" s="475">
        <f>ICICI!G14</f>
        <v>178448.09</v>
      </c>
      <c r="H30" s="475">
        <f>ICICI!H14</f>
        <v>225052.11</v>
      </c>
      <c r="I30" s="475">
        <f t="shared" si="0"/>
        <v>403500.19999999995</v>
      </c>
      <c r="J30" s="475">
        <f t="shared" si="1"/>
        <v>33625.016666666663</v>
      </c>
      <c r="K30" s="475">
        <f t="shared" si="2"/>
        <v>126.11628961677314</v>
      </c>
    </row>
    <row r="31" spans="1:11" s="333" customFormat="1" ht="14.25" x14ac:dyDescent="0.2">
      <c r="A31" s="334">
        <v>21</v>
      </c>
      <c r="B31" s="335" t="s">
        <v>34</v>
      </c>
      <c r="C31" s="475">
        <f>IDBI!C14</f>
        <v>0</v>
      </c>
      <c r="D31" s="475">
        <f>IDBI!D14</f>
        <v>4</v>
      </c>
      <c r="E31" s="475">
        <f>IDBI!E14</f>
        <v>4</v>
      </c>
      <c r="F31" s="475">
        <f>IDBI!F14</f>
        <v>8</v>
      </c>
      <c r="G31" s="475">
        <f>IDBI!G14</f>
        <v>128403.27</v>
      </c>
      <c r="H31" s="475">
        <f>IDBI!H14</f>
        <v>119784.03</v>
      </c>
      <c r="I31" s="475">
        <f t="shared" si="0"/>
        <v>248187.3</v>
      </c>
      <c r="J31" s="475">
        <f t="shared" si="1"/>
        <v>31023.412499999999</v>
      </c>
      <c r="K31" s="475">
        <f t="shared" si="2"/>
        <v>93.287367214246174</v>
      </c>
    </row>
    <row r="32" spans="1:11" s="333" customFormat="1" ht="14.25" x14ac:dyDescent="0.2">
      <c r="A32" s="334">
        <v>22</v>
      </c>
      <c r="B32" s="335" t="s">
        <v>35</v>
      </c>
      <c r="C32" s="475">
        <f>IDFC!C14</f>
        <v>0</v>
      </c>
      <c r="D32" s="475">
        <f>IDFC!D14</f>
        <v>0</v>
      </c>
      <c r="E32" s="475">
        <f>IDFC!E14</f>
        <v>1</v>
      </c>
      <c r="F32" s="475">
        <f>IDFC!F14</f>
        <v>1</v>
      </c>
      <c r="G32" s="475">
        <f>IDFC!G14</f>
        <v>0</v>
      </c>
      <c r="H32" s="475">
        <f>IDFC!H14</f>
        <v>5919.47</v>
      </c>
      <c r="I32" s="475">
        <f t="shared" si="0"/>
        <v>5919.47</v>
      </c>
      <c r="J32" s="475">
        <f t="shared" si="1"/>
        <v>5919.47</v>
      </c>
      <c r="K32" s="475" t="e">
        <f t="shared" si="2"/>
        <v>#DIV/0!</v>
      </c>
    </row>
    <row r="33" spans="1:11" s="333" customFormat="1" ht="14.25" x14ac:dyDescent="0.2">
      <c r="A33" s="334">
        <v>23</v>
      </c>
      <c r="B33" s="335" t="s">
        <v>36</v>
      </c>
      <c r="C33" s="475">
        <f>INDUSIND!C14</f>
        <v>0</v>
      </c>
      <c r="D33" s="475">
        <f>INDUSIND!D14</f>
        <v>1</v>
      </c>
      <c r="E33" s="475">
        <f>INDUSIND!E14</f>
        <v>4</v>
      </c>
      <c r="F33" s="475">
        <f>INDUSIND!F14</f>
        <v>5</v>
      </c>
      <c r="G33" s="475">
        <f>INDUSIND!G14</f>
        <v>35714.120000000003</v>
      </c>
      <c r="H33" s="475">
        <f>INDUSIND!H14</f>
        <v>107748.04</v>
      </c>
      <c r="I33" s="475">
        <f t="shared" si="0"/>
        <v>143462.16</v>
      </c>
      <c r="J33" s="475">
        <f t="shared" si="1"/>
        <v>28692.432000000001</v>
      </c>
      <c r="K33" s="475">
        <f t="shared" si="2"/>
        <v>301.69591186903102</v>
      </c>
    </row>
    <row r="34" spans="1:11" s="333" customFormat="1" ht="14.25" x14ac:dyDescent="0.2">
      <c r="A34" s="334">
        <v>24</v>
      </c>
      <c r="B34" s="335" t="s">
        <v>37</v>
      </c>
      <c r="C34" s="475">
        <f>KB!C14</f>
        <v>0</v>
      </c>
      <c r="D34" s="475">
        <f>KB!D14</f>
        <v>0</v>
      </c>
      <c r="E34" s="475">
        <f>KB!E14</f>
        <v>1</v>
      </c>
      <c r="F34" s="475">
        <f>KB!F14</f>
        <v>1</v>
      </c>
      <c r="G34" s="475">
        <f>KB!G14</f>
        <v>4897.24</v>
      </c>
      <c r="H34" s="475">
        <f>KB!H14</f>
        <v>11016.29</v>
      </c>
      <c r="I34" s="475">
        <f t="shared" si="0"/>
        <v>15913.53</v>
      </c>
      <c r="J34" s="475">
        <f t="shared" si="1"/>
        <v>15913.53</v>
      </c>
      <c r="K34" s="475">
        <f t="shared" si="2"/>
        <v>224.94895083761469</v>
      </c>
    </row>
    <row r="35" spans="1:11" s="333" customFormat="1" ht="14.25" x14ac:dyDescent="0.2">
      <c r="A35" s="334">
        <v>25</v>
      </c>
      <c r="B35" s="335" t="s">
        <v>38</v>
      </c>
      <c r="C35" s="475">
        <f>KARUR!C14</f>
        <v>0</v>
      </c>
      <c r="D35" s="475">
        <f>KARUR!D14</f>
        <v>0</v>
      </c>
      <c r="E35" s="475">
        <f>KARUR!E14</f>
        <v>1</v>
      </c>
      <c r="F35" s="475">
        <f>KARUR!F14</f>
        <v>1</v>
      </c>
      <c r="G35" s="475">
        <f>KARUR!G14</f>
        <v>2023.69</v>
      </c>
      <c r="H35" s="475">
        <f>KARUR!H14</f>
        <v>6753.88</v>
      </c>
      <c r="I35" s="475">
        <f t="shared" si="0"/>
        <v>8777.57</v>
      </c>
      <c r="J35" s="475">
        <f t="shared" si="1"/>
        <v>8777.57</v>
      </c>
      <c r="K35" s="475">
        <f t="shared" si="2"/>
        <v>333.74083975312425</v>
      </c>
    </row>
    <row r="36" spans="1:11" s="333" customFormat="1" ht="14.25" x14ac:dyDescent="0.2">
      <c r="A36" s="334">
        <v>26</v>
      </c>
      <c r="B36" s="335" t="s">
        <v>39</v>
      </c>
      <c r="C36" s="475">
        <f>KOTAK!C14</f>
        <v>1</v>
      </c>
      <c r="D36" s="475">
        <f>KOTAK!D14</f>
        <v>0</v>
      </c>
      <c r="E36" s="475">
        <f>KOTAK!E14</f>
        <v>3</v>
      </c>
      <c r="F36" s="475">
        <f>KOTAK!F14</f>
        <v>4</v>
      </c>
      <c r="G36" s="475">
        <f>KOTAK!G14</f>
        <v>51292.95</v>
      </c>
      <c r="H36" s="475">
        <f>KOTAK!H14</f>
        <v>111811.07</v>
      </c>
      <c r="I36" s="475">
        <f t="shared" si="0"/>
        <v>163104.02000000002</v>
      </c>
      <c r="J36" s="475">
        <f t="shared" si="1"/>
        <v>40776.005000000005</v>
      </c>
      <c r="K36" s="475">
        <f t="shared" si="2"/>
        <v>217.98525918279222</v>
      </c>
    </row>
    <row r="37" spans="1:11" s="333" customFormat="1" ht="14.25" x14ac:dyDescent="0.2">
      <c r="A37" s="334">
        <v>27</v>
      </c>
      <c r="B37" s="335" t="s">
        <v>40</v>
      </c>
      <c r="C37" s="475">
        <f>RBL!C14</f>
        <v>0</v>
      </c>
      <c r="D37" s="475">
        <f>RBL!D14</f>
        <v>0</v>
      </c>
      <c r="E37" s="475">
        <f>RBL!E14</f>
        <v>1</v>
      </c>
      <c r="F37" s="475">
        <f>RBL!F14</f>
        <v>1</v>
      </c>
      <c r="G37" s="475">
        <f>RBL!G14</f>
        <v>13426.34</v>
      </c>
      <c r="H37" s="475">
        <f>RBL!H14</f>
        <v>8847.58</v>
      </c>
      <c r="I37" s="475">
        <f t="shared" si="0"/>
        <v>22273.919999999998</v>
      </c>
      <c r="J37" s="475">
        <f t="shared" si="1"/>
        <v>22273.919999999998</v>
      </c>
      <c r="K37" s="475">
        <f t="shared" si="2"/>
        <v>65.897184191671002</v>
      </c>
    </row>
    <row r="38" spans="1:11" s="333" customFormat="1" ht="14.25" x14ac:dyDescent="0.2">
      <c r="A38" s="334">
        <v>28</v>
      </c>
      <c r="B38" s="335" t="s">
        <v>41</v>
      </c>
      <c r="C38" s="475">
        <f>YES!C14</f>
        <v>1</v>
      </c>
      <c r="D38" s="475">
        <f>YES!D14</f>
        <v>1</v>
      </c>
      <c r="E38" s="475">
        <f>YES!E14</f>
        <v>1</v>
      </c>
      <c r="F38" s="475">
        <f>YES!F14</f>
        <v>3</v>
      </c>
      <c r="G38" s="475">
        <f>YES!G14</f>
        <v>13256.2</v>
      </c>
      <c r="H38" s="475">
        <f>YES!H14</f>
        <v>50349.27</v>
      </c>
      <c r="I38" s="475">
        <f t="shared" si="0"/>
        <v>63605.47</v>
      </c>
      <c r="J38" s="475">
        <f t="shared" si="1"/>
        <v>21201.823333333334</v>
      </c>
      <c r="K38" s="475">
        <f t="shared" si="2"/>
        <v>379.81676498544073</v>
      </c>
    </row>
    <row r="39" spans="1:11" s="333" customFormat="1" ht="14.25" x14ac:dyDescent="0.2">
      <c r="A39" s="334">
        <v>29</v>
      </c>
      <c r="B39" s="335" t="s">
        <v>43</v>
      </c>
      <c r="C39" s="475">
        <f>AU!C14</f>
        <v>0</v>
      </c>
      <c r="D39" s="475">
        <f>AU!D14</f>
        <v>1</v>
      </c>
      <c r="E39" s="475">
        <f>AU!E14</f>
        <v>1</v>
      </c>
      <c r="F39" s="475">
        <f>AU!F14</f>
        <v>2</v>
      </c>
      <c r="G39" s="475">
        <f>AU!G14</f>
        <v>15798.21</v>
      </c>
      <c r="H39" s="475">
        <f>AU!H14</f>
        <v>20642.36</v>
      </c>
      <c r="I39" s="475">
        <f t="shared" si="0"/>
        <v>36440.57</v>
      </c>
      <c r="J39" s="475">
        <f t="shared" si="1"/>
        <v>18220.285</v>
      </c>
      <c r="K39" s="475">
        <f t="shared" si="2"/>
        <v>130.66265102185628</v>
      </c>
    </row>
    <row r="40" spans="1:11" s="333" customFormat="1" ht="14.25" x14ac:dyDescent="0.2">
      <c r="A40" s="334">
        <v>30</v>
      </c>
      <c r="B40" s="335" t="s">
        <v>44</v>
      </c>
      <c r="C40" s="475">
        <f>Equitas!C14</f>
        <v>0</v>
      </c>
      <c r="D40" s="475">
        <f>Equitas!D14</f>
        <v>0</v>
      </c>
      <c r="E40" s="475">
        <f>Equitas!E14</f>
        <v>6</v>
      </c>
      <c r="F40" s="475">
        <f>Equitas!F14</f>
        <v>6</v>
      </c>
      <c r="G40" s="475">
        <f>Equitas!G14</f>
        <v>3752.11</v>
      </c>
      <c r="H40" s="475">
        <f>Equitas!H14</f>
        <v>7705.64</v>
      </c>
      <c r="I40" s="475">
        <f t="shared" si="0"/>
        <v>11457.75</v>
      </c>
      <c r="J40" s="475">
        <f t="shared" si="1"/>
        <v>1909.625</v>
      </c>
      <c r="K40" s="475">
        <f t="shared" si="2"/>
        <v>205.36817950433223</v>
      </c>
    </row>
    <row r="41" spans="1:11" s="333" customFormat="1" ht="14.25" x14ac:dyDescent="0.2">
      <c r="A41" s="334">
        <v>31</v>
      </c>
      <c r="B41" s="335" t="s">
        <v>45</v>
      </c>
      <c r="C41" s="475">
        <f>ESAF!C14</f>
        <v>0</v>
      </c>
      <c r="D41" s="475">
        <f>ESAF!D14</f>
        <v>0</v>
      </c>
      <c r="E41" s="475">
        <f>ESAF!E14</f>
        <v>1</v>
      </c>
      <c r="F41" s="475">
        <f>ESAF!F14</f>
        <v>1</v>
      </c>
      <c r="G41" s="475">
        <f>ESAF!G14</f>
        <v>1663.18</v>
      </c>
      <c r="H41" s="475">
        <f>ESAF!H14</f>
        <v>118.86</v>
      </c>
      <c r="I41" s="475">
        <f t="shared" si="0"/>
        <v>1782.04</v>
      </c>
      <c r="J41" s="475">
        <f t="shared" si="1"/>
        <v>1782.04</v>
      </c>
      <c r="K41" s="475">
        <f t="shared" si="2"/>
        <v>7.1465505838213534</v>
      </c>
    </row>
    <row r="42" spans="1:11" s="333" customFormat="1" ht="14.25" x14ac:dyDescent="0.2">
      <c r="A42" s="334">
        <v>32</v>
      </c>
      <c r="B42" s="335" t="s">
        <v>46</v>
      </c>
      <c r="C42" s="475">
        <f>Fincare!C14</f>
        <v>1</v>
      </c>
      <c r="D42" s="475">
        <f>Fincare!D14</f>
        <v>1</v>
      </c>
      <c r="E42" s="475">
        <f>Fincare!E14</f>
        <v>0</v>
      </c>
      <c r="F42" s="475">
        <f>Fincare!F14</f>
        <v>2</v>
      </c>
      <c r="G42" s="475">
        <f>Fincare!G14</f>
        <v>84.67</v>
      </c>
      <c r="H42" s="475">
        <f>Fincare!H14</f>
        <v>1077.69</v>
      </c>
      <c r="I42" s="475">
        <f t="shared" si="0"/>
        <v>1162.3600000000001</v>
      </c>
      <c r="J42" s="475">
        <f t="shared" si="1"/>
        <v>581.18000000000006</v>
      </c>
      <c r="K42" s="475">
        <f t="shared" si="2"/>
        <v>1272.8120940120468</v>
      </c>
    </row>
    <row r="43" spans="1:11" s="333" customFormat="1" ht="14.25" x14ac:dyDescent="0.2">
      <c r="A43" s="334">
        <v>33</v>
      </c>
      <c r="B43" s="335" t="s">
        <v>47</v>
      </c>
      <c r="C43" s="475">
        <f>Jana!C14</f>
        <v>0</v>
      </c>
      <c r="D43" s="475">
        <f>Jana!D14</f>
        <v>0</v>
      </c>
      <c r="E43" s="475">
        <f>Jana!E14</f>
        <v>3</v>
      </c>
      <c r="F43" s="475">
        <f>Jana!F14</f>
        <v>3</v>
      </c>
      <c r="G43" s="475">
        <f>Jana!G14</f>
        <v>5174.92</v>
      </c>
      <c r="H43" s="475">
        <f>Jana!H14</f>
        <v>13783.09</v>
      </c>
      <c r="I43" s="475">
        <f t="shared" si="0"/>
        <v>18958.010000000002</v>
      </c>
      <c r="J43" s="475">
        <f t="shared" si="1"/>
        <v>6319.336666666667</v>
      </c>
      <c r="K43" s="475">
        <f t="shared" si="2"/>
        <v>266.34402077713276</v>
      </c>
    </row>
    <row r="44" spans="1:11" s="333" customFormat="1" ht="14.25" x14ac:dyDescent="0.2">
      <c r="A44" s="334">
        <v>34</v>
      </c>
      <c r="B44" s="335" t="s">
        <v>48</v>
      </c>
      <c r="C44" s="475">
        <f>Suryoday!C14</f>
        <v>4</v>
      </c>
      <c r="D44" s="475">
        <f>Suryoday!D14</f>
        <v>2</v>
      </c>
      <c r="E44" s="475">
        <f>Suryoday!E14</f>
        <v>2</v>
      </c>
      <c r="F44" s="475">
        <f>Suryoday!F14</f>
        <v>8</v>
      </c>
      <c r="G44" s="475">
        <f>Suryoday!G14</f>
        <v>4193.8500000000004</v>
      </c>
      <c r="H44" s="475">
        <f>Suryoday!H14</f>
        <v>4417.63</v>
      </c>
      <c r="I44" s="475">
        <f t="shared" si="0"/>
        <v>8611.48</v>
      </c>
      <c r="J44" s="475">
        <f t="shared" si="1"/>
        <v>1076.4349999999999</v>
      </c>
      <c r="K44" s="475">
        <f t="shared" si="2"/>
        <v>105.33590853273245</v>
      </c>
    </row>
    <row r="45" spans="1:11" s="333" customFormat="1" ht="14.25" x14ac:dyDescent="0.2">
      <c r="A45" s="334">
        <v>35</v>
      </c>
      <c r="B45" s="335" t="s">
        <v>49</v>
      </c>
      <c r="C45" s="475">
        <f>Ujjivan!C14</f>
        <v>0</v>
      </c>
      <c r="D45" s="475">
        <f>Ujjivan!D14</f>
        <v>0</v>
      </c>
      <c r="E45" s="475">
        <f>Ujjivan!E14</f>
        <v>2</v>
      </c>
      <c r="F45" s="475">
        <f>Ujjivan!F14</f>
        <v>2</v>
      </c>
      <c r="G45" s="475">
        <f>Ujjivan!G14</f>
        <v>3110.49</v>
      </c>
      <c r="H45" s="475">
        <f>Ujjivan!H14</f>
        <v>16250.01</v>
      </c>
      <c r="I45" s="475">
        <f t="shared" si="0"/>
        <v>19360.5</v>
      </c>
      <c r="J45" s="475">
        <f t="shared" si="1"/>
        <v>9680.25</v>
      </c>
      <c r="K45" s="475">
        <f t="shared" si="2"/>
        <v>522.42604862899418</v>
      </c>
    </row>
    <row r="46" spans="1:11" s="333" customFormat="1" ht="14.25" x14ac:dyDescent="0.2">
      <c r="A46" s="334">
        <v>36</v>
      </c>
      <c r="B46" s="335" t="s">
        <v>50</v>
      </c>
      <c r="C46" s="475">
        <f>utkarsh!C14</f>
        <v>0</v>
      </c>
      <c r="D46" s="475">
        <f>utkarsh!D14</f>
        <v>0</v>
      </c>
      <c r="E46" s="475">
        <f>utkarsh!E14</f>
        <v>1</v>
      </c>
      <c r="F46" s="475">
        <f>utkarsh!F14</f>
        <v>1</v>
      </c>
      <c r="G46" s="475">
        <f>utkarsh!G14</f>
        <v>212.35</v>
      </c>
      <c r="H46" s="475">
        <f>utkarsh!H14</f>
        <v>0</v>
      </c>
      <c r="I46" s="475">
        <f t="shared" si="0"/>
        <v>212.35</v>
      </c>
      <c r="J46" s="475">
        <f t="shared" si="1"/>
        <v>212.35</v>
      </c>
      <c r="K46" s="475">
        <f t="shared" si="2"/>
        <v>0</v>
      </c>
    </row>
    <row r="47" spans="1:11" s="333" customFormat="1" ht="14.25" x14ac:dyDescent="0.2">
      <c r="A47" s="334">
        <v>37</v>
      </c>
      <c r="B47" s="335" t="s">
        <v>52</v>
      </c>
      <c r="C47" s="475">
        <f>DBS!C14</f>
        <v>0</v>
      </c>
      <c r="D47" s="475">
        <f>DBS!D14</f>
        <v>0</v>
      </c>
      <c r="E47" s="475">
        <f>DBS!E14</f>
        <v>0</v>
      </c>
      <c r="F47" s="475">
        <f>DBS!F14</f>
        <v>0</v>
      </c>
      <c r="G47" s="475">
        <f>DBS!G14</f>
        <v>0</v>
      </c>
      <c r="H47" s="475">
        <f>DBS!H14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33" customFormat="1" ht="14.25" x14ac:dyDescent="0.2">
      <c r="A48" s="334">
        <v>38</v>
      </c>
      <c r="B48" s="335" t="s">
        <v>54</v>
      </c>
      <c r="C48" s="475">
        <f>APB!C14</f>
        <v>0</v>
      </c>
      <c r="D48" s="475">
        <f>APB!D14</f>
        <v>0</v>
      </c>
      <c r="E48" s="475">
        <f>APB!E14</f>
        <v>0</v>
      </c>
      <c r="F48" s="475">
        <f>APB!F14</f>
        <v>0</v>
      </c>
      <c r="G48" s="475">
        <f>APB!G14</f>
        <v>0</v>
      </c>
      <c r="H48" s="475">
        <f>APB!H14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33" customFormat="1" ht="14.25" x14ac:dyDescent="0.2">
      <c r="A49" s="334">
        <v>39</v>
      </c>
      <c r="B49" s="335" t="s">
        <v>55</v>
      </c>
      <c r="C49" s="475">
        <f>FINO!C14</f>
        <v>0</v>
      </c>
      <c r="D49" s="475">
        <f>FINO!D14</f>
        <v>0</v>
      </c>
      <c r="E49" s="475">
        <f>FINO!E14</f>
        <v>0</v>
      </c>
      <c r="F49" s="475">
        <f>FINO!F14</f>
        <v>0</v>
      </c>
      <c r="G49" s="475">
        <f>FINO!G14</f>
        <v>0</v>
      </c>
      <c r="H49" s="475">
        <f>FINO!H14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33" customFormat="1" ht="14.25" x14ac:dyDescent="0.2">
      <c r="A50" s="334">
        <v>40</v>
      </c>
      <c r="B50" s="335" t="s">
        <v>56</v>
      </c>
      <c r="C50" s="475">
        <f>'Indian Post'!C14</f>
        <v>0</v>
      </c>
      <c r="D50" s="475">
        <f>'Indian Post'!D14</f>
        <v>0</v>
      </c>
      <c r="E50" s="475">
        <f>'Indian Post'!E14</f>
        <v>1</v>
      </c>
      <c r="F50" s="475">
        <f>'Indian Post'!F14</f>
        <v>1</v>
      </c>
      <c r="G50" s="475">
        <f>'Indian Post'!G14</f>
        <v>1434.46</v>
      </c>
      <c r="H50" s="475">
        <f>'Indian Post'!H14</f>
        <v>0</v>
      </c>
      <c r="I50" s="475">
        <f t="shared" si="0"/>
        <v>1434.46</v>
      </c>
      <c r="J50" s="475">
        <f t="shared" si="1"/>
        <v>1434.46</v>
      </c>
      <c r="K50" s="475">
        <f t="shared" si="2"/>
        <v>0</v>
      </c>
    </row>
    <row r="51" spans="1:11" s="333" customFormat="1" ht="14.25" x14ac:dyDescent="0.2">
      <c r="A51" s="334">
        <v>41</v>
      </c>
      <c r="B51" s="335" t="s">
        <v>58</v>
      </c>
      <c r="C51" s="475">
        <f>'Maharashtra GB'!C14</f>
        <v>20</v>
      </c>
      <c r="D51" s="475">
        <f>'Maharashtra GB'!D14</f>
        <v>12</v>
      </c>
      <c r="E51" s="475">
        <f>'Maharashtra GB'!E14</f>
        <v>5</v>
      </c>
      <c r="F51" s="475">
        <f>'Maharashtra GB'!F14</f>
        <v>37</v>
      </c>
      <c r="G51" s="475">
        <f>'Maharashtra GB'!G14</f>
        <v>242591.97</v>
      </c>
      <c r="H51" s="475">
        <f>'Maharashtra GB'!H14</f>
        <v>90121.34</v>
      </c>
      <c r="I51" s="475">
        <f t="shared" si="0"/>
        <v>332713.31</v>
      </c>
      <c r="J51" s="475">
        <f t="shared" si="1"/>
        <v>8992.2516216216209</v>
      </c>
      <c r="K51" s="475">
        <f t="shared" si="2"/>
        <v>37.149349997034115</v>
      </c>
    </row>
    <row r="52" spans="1:11" s="333" customFormat="1" ht="14.25" x14ac:dyDescent="0.2">
      <c r="A52" s="334">
        <v>42</v>
      </c>
      <c r="B52" s="335" t="s">
        <v>59</v>
      </c>
      <c r="C52" s="475">
        <f>'Vidharbha Konkan GB'!C14</f>
        <v>0</v>
      </c>
      <c r="D52" s="475">
        <f>'Vidharbha Konkan GB'!D14</f>
        <v>0</v>
      </c>
      <c r="E52" s="475">
        <f>'Vidharbha Konkan GB'!E14</f>
        <v>0</v>
      </c>
      <c r="F52" s="475">
        <f>'Vidharbha Konkan GB'!F14</f>
        <v>0</v>
      </c>
      <c r="G52" s="475">
        <f>'Vidharbha Konkan GB'!G14</f>
        <v>0</v>
      </c>
      <c r="H52" s="475">
        <f>'Vidharbha Konkan GB'!H14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33" customFormat="1" ht="14.25" x14ac:dyDescent="0.2">
      <c r="A53" s="334">
        <v>43</v>
      </c>
      <c r="B53" s="335" t="s">
        <v>61</v>
      </c>
      <c r="C53" s="475">
        <f>M.S.Coop!C14</f>
        <v>108</v>
      </c>
      <c r="D53" s="475">
        <f>M.S.Coop!D14</f>
        <v>13</v>
      </c>
      <c r="E53" s="475">
        <f>M.S.Coop!E14</f>
        <v>17</v>
      </c>
      <c r="F53" s="475">
        <f>M.S.Coop!F14</f>
        <v>138</v>
      </c>
      <c r="G53" s="475">
        <f>M.S.Coop!G14</f>
        <v>241943.89</v>
      </c>
      <c r="H53" s="475">
        <f>M.S.Coop!H14</f>
        <v>157774.17000000001</v>
      </c>
      <c r="I53" s="475">
        <f t="shared" si="0"/>
        <v>399718.06000000006</v>
      </c>
      <c r="J53" s="475">
        <f t="shared" si="1"/>
        <v>2896.5076811594208</v>
      </c>
      <c r="K53" s="475">
        <f t="shared" si="2"/>
        <v>65.211057820059025</v>
      </c>
    </row>
    <row r="54" spans="1:11" s="332" customFormat="1" ht="15" x14ac:dyDescent="0.2">
      <c r="A54" s="552" t="s">
        <v>63</v>
      </c>
      <c r="B54" s="553"/>
      <c r="C54" s="476">
        <f t="shared" ref="C54:I54" si="3">SUM(C4:C53)</f>
        <v>197</v>
      </c>
      <c r="D54" s="476">
        <f t="shared" si="3"/>
        <v>97</v>
      </c>
      <c r="E54" s="476">
        <f t="shared" si="3"/>
        <v>185</v>
      </c>
      <c r="F54" s="476">
        <f t="shared" si="3"/>
        <v>479</v>
      </c>
      <c r="G54" s="477">
        <f t="shared" si="3"/>
        <v>3954611.73</v>
      </c>
      <c r="H54" s="477">
        <f t="shared" si="3"/>
        <v>2954625.5499999989</v>
      </c>
      <c r="I54" s="477">
        <f t="shared" si="3"/>
        <v>6909237.2799999993</v>
      </c>
      <c r="J54" s="477">
        <f t="shared" si="1"/>
        <v>14424.294947807932</v>
      </c>
      <c r="K54" s="477">
        <f t="shared" si="2"/>
        <v>74.713416935118403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E12" sqref="E12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167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37" customFormat="1" ht="14.25" x14ac:dyDescent="0.2">
      <c r="A11" s="338">
        <v>1</v>
      </c>
      <c r="B11" s="339" t="s">
        <v>13</v>
      </c>
      <c r="C11" s="475">
        <f>BOB!C15</f>
        <v>2</v>
      </c>
      <c r="D11" s="475">
        <f>BOB!D15</f>
        <v>1</v>
      </c>
      <c r="E11" s="475">
        <f>BOB!E15</f>
        <v>2</v>
      </c>
      <c r="F11" s="475">
        <f>BOB!F15</f>
        <v>5</v>
      </c>
      <c r="G11" s="475">
        <f>BOB!G15</f>
        <v>30276.799999999999</v>
      </c>
      <c r="H11" s="475">
        <f>BOB!H15</f>
        <v>26031.17</v>
      </c>
      <c r="I11" s="475">
        <f t="shared" ref="I11:I53" si="0">(G11+H11)</f>
        <v>56307.97</v>
      </c>
      <c r="J11" s="475">
        <f t="shared" ref="J11:J54" si="1">(I11/F11)</f>
        <v>11261.594000000001</v>
      </c>
      <c r="K11" s="475">
        <f t="shared" ref="K11:K54" si="2">(H11/G11)*100</f>
        <v>85.977282936109489</v>
      </c>
    </row>
    <row r="12" spans="1:11" s="337" customFormat="1" ht="14.25" x14ac:dyDescent="0.2">
      <c r="A12" s="338">
        <v>2</v>
      </c>
      <c r="B12" s="339" t="s">
        <v>14</v>
      </c>
      <c r="C12" s="475">
        <f>BOI!C15</f>
        <v>2</v>
      </c>
      <c r="D12" s="475">
        <f>BOI!D15</f>
        <v>2</v>
      </c>
      <c r="E12" s="475">
        <f>BOI!E15</f>
        <v>0</v>
      </c>
      <c r="F12" s="475">
        <f>BOI!F15</f>
        <v>4</v>
      </c>
      <c r="G12" s="475">
        <f>BOI!G15</f>
        <v>19468.919999999998</v>
      </c>
      <c r="H12" s="475">
        <f>BOI!H15</f>
        <v>26912.240000000002</v>
      </c>
      <c r="I12" s="475">
        <f t="shared" si="0"/>
        <v>46381.16</v>
      </c>
      <c r="J12" s="475">
        <f t="shared" si="1"/>
        <v>11595.29</v>
      </c>
      <c r="K12" s="475">
        <f t="shared" si="2"/>
        <v>138.23180741407333</v>
      </c>
    </row>
    <row r="13" spans="1:11" s="337" customFormat="1" ht="14.25" x14ac:dyDescent="0.2">
      <c r="A13" s="338">
        <v>3</v>
      </c>
      <c r="B13" s="339" t="s">
        <v>15</v>
      </c>
      <c r="C13" s="475">
        <f>BM!C15</f>
        <v>4</v>
      </c>
      <c r="D13" s="475">
        <f>BM!D15</f>
        <v>3</v>
      </c>
      <c r="E13" s="475">
        <f>BM!E15</f>
        <v>2</v>
      </c>
      <c r="F13" s="475">
        <f>BM!F15</f>
        <v>9</v>
      </c>
      <c r="G13" s="475">
        <f>BM!G15</f>
        <v>103450.23</v>
      </c>
      <c r="H13" s="475">
        <f>BM!H15</f>
        <v>44340.65</v>
      </c>
      <c r="I13" s="475">
        <f t="shared" si="0"/>
        <v>147790.88</v>
      </c>
      <c r="J13" s="475">
        <f t="shared" si="1"/>
        <v>16421.20888888889</v>
      </c>
      <c r="K13" s="475">
        <f t="shared" si="2"/>
        <v>42.861818673578597</v>
      </c>
    </row>
    <row r="14" spans="1:11" s="337" customFormat="1" ht="14.25" x14ac:dyDescent="0.2">
      <c r="A14" s="338">
        <v>4</v>
      </c>
      <c r="B14" s="339" t="s">
        <v>16</v>
      </c>
      <c r="C14" s="475">
        <f>CB!C15</f>
        <v>1</v>
      </c>
      <c r="D14" s="475">
        <f>CB!D15</f>
        <v>0</v>
      </c>
      <c r="E14" s="475">
        <f>CB!E15</f>
        <v>1</v>
      </c>
      <c r="F14" s="475">
        <f>CB!F15</f>
        <v>2</v>
      </c>
      <c r="G14" s="475">
        <f>CB!G15</f>
        <v>8633.0499999999993</v>
      </c>
      <c r="H14" s="475">
        <f>CB!H15</f>
        <v>12366.61</v>
      </c>
      <c r="I14" s="475">
        <f t="shared" si="0"/>
        <v>20999.66</v>
      </c>
      <c r="J14" s="475">
        <f t="shared" si="1"/>
        <v>10499.83</v>
      </c>
      <c r="K14" s="475">
        <f t="shared" si="2"/>
        <v>143.24728803841055</v>
      </c>
    </row>
    <row r="15" spans="1:11" s="337" customFormat="1" ht="14.25" x14ac:dyDescent="0.2">
      <c r="A15" s="338">
        <v>5</v>
      </c>
      <c r="B15" s="339" t="s">
        <v>17</v>
      </c>
      <c r="C15" s="475">
        <f>CBI!C15</f>
        <v>3</v>
      </c>
      <c r="D15" s="475">
        <f>CBI!D15</f>
        <v>0</v>
      </c>
      <c r="E15" s="475">
        <f>CBI!E15</f>
        <v>1</v>
      </c>
      <c r="F15" s="475">
        <f>CBI!F15</f>
        <v>4</v>
      </c>
      <c r="G15" s="475">
        <f>CBI!G15</f>
        <v>13516.23</v>
      </c>
      <c r="H15" s="475">
        <f>CBI!H15</f>
        <v>11611.9</v>
      </c>
      <c r="I15" s="475">
        <f t="shared" si="0"/>
        <v>25128.129999999997</v>
      </c>
      <c r="J15" s="475">
        <f t="shared" si="1"/>
        <v>6282.0324999999993</v>
      </c>
      <c r="K15" s="475">
        <f t="shared" si="2"/>
        <v>85.910790212951397</v>
      </c>
    </row>
    <row r="16" spans="1:11" s="337" customFormat="1" ht="14.25" x14ac:dyDescent="0.2">
      <c r="A16" s="338">
        <v>6</v>
      </c>
      <c r="B16" s="339" t="s">
        <v>18</v>
      </c>
      <c r="C16" s="475">
        <f>IB!C15</f>
        <v>0</v>
      </c>
      <c r="D16" s="475">
        <f>IB!D15</f>
        <v>0</v>
      </c>
      <c r="E16" s="475">
        <f>IB!E15</f>
        <v>0</v>
      </c>
      <c r="F16" s="475">
        <f>IB!F15</f>
        <v>0</v>
      </c>
      <c r="G16" s="475">
        <f>IB!G15</f>
        <v>0</v>
      </c>
      <c r="H16" s="475">
        <f>IB!H15</f>
        <v>0</v>
      </c>
      <c r="I16" s="475">
        <f t="shared" si="0"/>
        <v>0</v>
      </c>
      <c r="J16" s="475" t="e">
        <f t="shared" si="1"/>
        <v>#DIV/0!</v>
      </c>
      <c r="K16" s="475" t="e">
        <f t="shared" si="2"/>
        <v>#DIV/0!</v>
      </c>
    </row>
    <row r="17" spans="1:11" s="337" customFormat="1" ht="14.25" x14ac:dyDescent="0.2">
      <c r="A17" s="338">
        <v>7</v>
      </c>
      <c r="B17" s="339" t="s">
        <v>19</v>
      </c>
      <c r="C17" s="475">
        <f>IOB!C15</f>
        <v>0</v>
      </c>
      <c r="D17" s="475">
        <f>IOB!D15</f>
        <v>0</v>
      </c>
      <c r="E17" s="475">
        <f>IOB!E15</f>
        <v>0</v>
      </c>
      <c r="F17" s="475">
        <f>IOB!F15</f>
        <v>0</v>
      </c>
      <c r="G17" s="475">
        <f>IOB!G15</f>
        <v>0</v>
      </c>
      <c r="H17" s="475">
        <f>IOB!H15</f>
        <v>0</v>
      </c>
      <c r="I17" s="475">
        <f t="shared" si="0"/>
        <v>0</v>
      </c>
      <c r="J17" s="475" t="e">
        <f t="shared" si="1"/>
        <v>#DIV/0!</v>
      </c>
      <c r="K17" s="475" t="e">
        <f t="shared" si="2"/>
        <v>#DIV/0!</v>
      </c>
    </row>
    <row r="18" spans="1:11" s="337" customFormat="1" ht="14.25" x14ac:dyDescent="0.2">
      <c r="A18" s="338">
        <v>8</v>
      </c>
      <c r="B18" s="339" t="s">
        <v>20</v>
      </c>
      <c r="C18" s="475">
        <f>PSB!C15</f>
        <v>0</v>
      </c>
      <c r="D18" s="475">
        <f>PSB!D15</f>
        <v>0</v>
      </c>
      <c r="E18" s="475">
        <f>PSB!E15</f>
        <v>0</v>
      </c>
      <c r="F18" s="475">
        <f>PSB!F15</f>
        <v>0</v>
      </c>
      <c r="G18" s="475">
        <f>PSB!G15</f>
        <v>0</v>
      </c>
      <c r="H18" s="475">
        <f>PSB!H15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37" customFormat="1" ht="14.25" x14ac:dyDescent="0.2">
      <c r="A19" s="338">
        <v>9</v>
      </c>
      <c r="B19" s="339" t="s">
        <v>21</v>
      </c>
      <c r="C19" s="475">
        <f>PNB!C15</f>
        <v>0</v>
      </c>
      <c r="D19" s="475">
        <f>PNB!D15</f>
        <v>0</v>
      </c>
      <c r="E19" s="475">
        <f>PNB!E15</f>
        <v>1</v>
      </c>
      <c r="F19" s="475">
        <f>PNB!F15</f>
        <v>1</v>
      </c>
      <c r="G19" s="475">
        <f>PNB!G15</f>
        <v>4654.8599999999997</v>
      </c>
      <c r="H19" s="475">
        <f>PNB!H15</f>
        <v>1565.06</v>
      </c>
      <c r="I19" s="475">
        <f t="shared" si="0"/>
        <v>6219.92</v>
      </c>
      <c r="J19" s="475">
        <f t="shared" si="1"/>
        <v>6219.92</v>
      </c>
      <c r="K19" s="475">
        <f t="shared" si="2"/>
        <v>33.622063821468316</v>
      </c>
    </row>
    <row r="20" spans="1:11" s="337" customFormat="1" ht="14.25" x14ac:dyDescent="0.2">
      <c r="A20" s="338">
        <v>10</v>
      </c>
      <c r="B20" s="339" t="s">
        <v>22</v>
      </c>
      <c r="C20" s="475">
        <f>SBI!C15</f>
        <v>21</v>
      </c>
      <c r="D20" s="475">
        <f>SBI!D15</f>
        <v>20</v>
      </c>
      <c r="E20" s="475">
        <f>SBI!E15</f>
        <v>9</v>
      </c>
      <c r="F20" s="475">
        <f>SBI!F15</f>
        <v>50</v>
      </c>
      <c r="G20" s="475">
        <f>SBI!G15</f>
        <v>602328.38</v>
      </c>
      <c r="H20" s="475">
        <f>SBI!H15</f>
        <v>325242.55</v>
      </c>
      <c r="I20" s="475">
        <f t="shared" si="0"/>
        <v>927570.92999999993</v>
      </c>
      <c r="J20" s="475">
        <f t="shared" si="1"/>
        <v>18551.418599999997</v>
      </c>
      <c r="K20" s="475">
        <f t="shared" si="2"/>
        <v>53.997546985914887</v>
      </c>
    </row>
    <row r="21" spans="1:11" s="337" customFormat="1" ht="14.25" x14ac:dyDescent="0.2">
      <c r="A21" s="338">
        <v>11</v>
      </c>
      <c r="B21" s="339" t="s">
        <v>23</v>
      </c>
      <c r="C21" s="475">
        <f>UCO!C15</f>
        <v>0</v>
      </c>
      <c r="D21" s="475">
        <f>UCO!D15</f>
        <v>0</v>
      </c>
      <c r="E21" s="475">
        <f>UCO!E15</f>
        <v>1</v>
      </c>
      <c r="F21" s="475">
        <f>UCO!F15</f>
        <v>1</v>
      </c>
      <c r="G21" s="475">
        <f>UCO!G15</f>
        <v>1620.42</v>
      </c>
      <c r="H21" s="475">
        <f>UCO!H15</f>
        <v>1941.55</v>
      </c>
      <c r="I21" s="475">
        <f t="shared" si="0"/>
        <v>3561.9700000000003</v>
      </c>
      <c r="J21" s="475">
        <f t="shared" si="1"/>
        <v>3561.9700000000003</v>
      </c>
      <c r="K21" s="475">
        <f t="shared" si="2"/>
        <v>119.81770158354006</v>
      </c>
    </row>
    <row r="22" spans="1:11" s="337" customFormat="1" ht="14.25" x14ac:dyDescent="0.2">
      <c r="A22" s="338">
        <v>12</v>
      </c>
      <c r="B22" s="339" t="s">
        <v>24</v>
      </c>
      <c r="C22" s="475">
        <f>UBI!C15</f>
        <v>0</v>
      </c>
      <c r="D22" s="475">
        <f>UBI!D15</f>
        <v>0</v>
      </c>
      <c r="E22" s="475">
        <f>UBI!E15</f>
        <v>1</v>
      </c>
      <c r="F22" s="475">
        <f>UBI!F15</f>
        <v>1</v>
      </c>
      <c r="G22" s="475">
        <f>UBI!G15</f>
        <v>7873.31</v>
      </c>
      <c r="H22" s="475">
        <f>UBI!H15</f>
        <v>3644.46</v>
      </c>
      <c r="I22" s="475">
        <f t="shared" si="0"/>
        <v>11517.77</v>
      </c>
      <c r="J22" s="475">
        <f t="shared" si="1"/>
        <v>11517.77</v>
      </c>
      <c r="K22" s="475">
        <f t="shared" si="2"/>
        <v>46.288790864325172</v>
      </c>
    </row>
    <row r="23" spans="1:11" s="337" customFormat="1" ht="14.25" x14ac:dyDescent="0.2">
      <c r="A23" s="338">
        <v>13</v>
      </c>
      <c r="B23" s="339" t="s">
        <v>26</v>
      </c>
      <c r="C23" s="475">
        <f>AXIS!C15</f>
        <v>0</v>
      </c>
      <c r="D23" s="475">
        <f>AXIS!D15</f>
        <v>2</v>
      </c>
      <c r="E23" s="475">
        <f>AXIS!E15</f>
        <v>1</v>
      </c>
      <c r="F23" s="475">
        <f>AXIS!F15</f>
        <v>3</v>
      </c>
      <c r="G23" s="475">
        <f>AXIS!G15</f>
        <v>18711.099999999999</v>
      </c>
      <c r="H23" s="475">
        <f>AXIS!H15</f>
        <v>8536.94</v>
      </c>
      <c r="I23" s="475">
        <f t="shared" si="0"/>
        <v>27248.04</v>
      </c>
      <c r="J23" s="475">
        <f t="shared" si="1"/>
        <v>9082.68</v>
      </c>
      <c r="K23" s="475">
        <f t="shared" si="2"/>
        <v>45.62500334026327</v>
      </c>
    </row>
    <row r="24" spans="1:11" s="337" customFormat="1" ht="14.25" x14ac:dyDescent="0.2">
      <c r="A24" s="338">
        <v>14</v>
      </c>
      <c r="B24" s="339" t="s">
        <v>27</v>
      </c>
      <c r="C24" s="475">
        <f>BANDHAN!C15</f>
        <v>0</v>
      </c>
      <c r="D24" s="475">
        <f>BANDHAN!D15</f>
        <v>5</v>
      </c>
      <c r="E24" s="475">
        <f>BANDHAN!E15</f>
        <v>1</v>
      </c>
      <c r="F24" s="475">
        <f>BANDHAN!F15</f>
        <v>6</v>
      </c>
      <c r="G24" s="475">
        <f>BANDHAN!G15</f>
        <v>262.20999999999998</v>
      </c>
      <c r="H24" s="475">
        <f>BANDHAN!H15</f>
        <v>16456.28</v>
      </c>
      <c r="I24" s="475">
        <f t="shared" si="0"/>
        <v>16718.489999999998</v>
      </c>
      <c r="J24" s="475">
        <f t="shared" si="1"/>
        <v>2786.4149999999995</v>
      </c>
      <c r="K24" s="475">
        <f t="shared" si="2"/>
        <v>6275.9925250753213</v>
      </c>
    </row>
    <row r="25" spans="1:11" s="337" customFormat="1" ht="14.25" x14ac:dyDescent="0.2">
      <c r="A25" s="338">
        <v>15</v>
      </c>
      <c r="B25" s="339" t="s">
        <v>28</v>
      </c>
      <c r="C25" s="475">
        <f>'CSB(CATHOLIC)'!C15</f>
        <v>0</v>
      </c>
      <c r="D25" s="475">
        <f>'CSB(CATHOLIC)'!D15</f>
        <v>0</v>
      </c>
      <c r="E25" s="475">
        <f>'CSB(CATHOLIC)'!E15</f>
        <v>0</v>
      </c>
      <c r="F25" s="475">
        <f>'CSB(CATHOLIC)'!F15</f>
        <v>0</v>
      </c>
      <c r="G25" s="475">
        <f>'CSB(CATHOLIC)'!G15</f>
        <v>0</v>
      </c>
      <c r="H25" s="475">
        <f>'CSB(CATHOLIC)'!H15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37" customFormat="1" ht="14.25" x14ac:dyDescent="0.2">
      <c r="A26" s="338">
        <v>16</v>
      </c>
      <c r="B26" s="339" t="s">
        <v>29</v>
      </c>
      <c r="C26" s="475">
        <f>DCB!C15</f>
        <v>1</v>
      </c>
      <c r="D26" s="475">
        <f>DCB!D15</f>
        <v>0</v>
      </c>
      <c r="E26" s="475">
        <f>DCB!E15</f>
        <v>0</v>
      </c>
      <c r="F26" s="475">
        <f>DCB!F15</f>
        <v>1</v>
      </c>
      <c r="G26" s="475">
        <f>DCB!G15</f>
        <v>9175.56</v>
      </c>
      <c r="H26" s="475">
        <f>DCB!H15</f>
        <v>8575.9599999999991</v>
      </c>
      <c r="I26" s="475">
        <f t="shared" si="0"/>
        <v>17751.519999999997</v>
      </c>
      <c r="J26" s="475">
        <f t="shared" si="1"/>
        <v>17751.519999999997</v>
      </c>
      <c r="K26" s="475">
        <f t="shared" si="2"/>
        <v>93.46524898752773</v>
      </c>
    </row>
    <row r="27" spans="1:11" s="337" customFormat="1" ht="14.25" x14ac:dyDescent="0.2">
      <c r="A27" s="338">
        <v>17</v>
      </c>
      <c r="B27" s="339" t="s">
        <v>30</v>
      </c>
      <c r="C27" s="475">
        <f>DHANLAXMI!C15</f>
        <v>0</v>
      </c>
      <c r="D27" s="475">
        <f>DHANLAXMI!D15</f>
        <v>0</v>
      </c>
      <c r="E27" s="475">
        <f>DHANLAXMI!E15</f>
        <v>0</v>
      </c>
      <c r="F27" s="475">
        <f>DHANLAXMI!F15</f>
        <v>0</v>
      </c>
      <c r="G27" s="475">
        <f>DHANLAXMI!G15</f>
        <v>0</v>
      </c>
      <c r="H27" s="475">
        <f>DHANLAXMI!H15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37" customFormat="1" ht="14.25" x14ac:dyDescent="0.2">
      <c r="A28" s="338">
        <v>18</v>
      </c>
      <c r="B28" s="339" t="s">
        <v>31</v>
      </c>
      <c r="C28" s="475">
        <f>FEDERAL!C15</f>
        <v>0</v>
      </c>
      <c r="D28" s="475">
        <f>FEDERAL!D15</f>
        <v>0</v>
      </c>
      <c r="E28" s="475">
        <f>FEDERAL!E15</f>
        <v>0</v>
      </c>
      <c r="F28" s="475">
        <f>FEDERAL!F15</f>
        <v>0</v>
      </c>
      <c r="G28" s="475">
        <f>FEDERAL!G15</f>
        <v>0</v>
      </c>
      <c r="H28" s="475">
        <f>FEDERAL!H15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37" customFormat="1" ht="14.25" x14ac:dyDescent="0.2">
      <c r="A29" s="338">
        <v>19</v>
      </c>
      <c r="B29" s="339" t="s">
        <v>32</v>
      </c>
      <c r="C29" s="475">
        <f>HDFC!C15</f>
        <v>0</v>
      </c>
      <c r="D29" s="475">
        <f>HDFC!D15</f>
        <v>4</v>
      </c>
      <c r="E29" s="475">
        <f>HDFC!E15</f>
        <v>1</v>
      </c>
      <c r="F29" s="475">
        <f>HDFC!F15</f>
        <v>5</v>
      </c>
      <c r="G29" s="475">
        <f>HDFC!G15</f>
        <v>29587.54</v>
      </c>
      <c r="H29" s="475">
        <f>HDFC!H15</f>
        <v>67305.100000000006</v>
      </c>
      <c r="I29" s="475">
        <f t="shared" si="0"/>
        <v>96892.640000000014</v>
      </c>
      <c r="J29" s="475">
        <f t="shared" si="1"/>
        <v>19378.528000000002</v>
      </c>
      <c r="K29" s="475">
        <f t="shared" si="2"/>
        <v>227.47785047354395</v>
      </c>
    </row>
    <row r="30" spans="1:11" s="337" customFormat="1" ht="14.25" x14ac:dyDescent="0.2">
      <c r="A30" s="338">
        <v>20</v>
      </c>
      <c r="B30" s="339" t="s">
        <v>33</v>
      </c>
      <c r="C30" s="475">
        <f>ICICI!C15</f>
        <v>0</v>
      </c>
      <c r="D30" s="475">
        <f>ICICI!D15</f>
        <v>4</v>
      </c>
      <c r="E30" s="475">
        <f>ICICI!E15</f>
        <v>1</v>
      </c>
      <c r="F30" s="475">
        <f>ICICI!F15</f>
        <v>5</v>
      </c>
      <c r="G30" s="475">
        <f>ICICI!G15</f>
        <v>31352.400000000001</v>
      </c>
      <c r="H30" s="475">
        <f>ICICI!H15</f>
        <v>50653.13</v>
      </c>
      <c r="I30" s="475">
        <f t="shared" si="0"/>
        <v>82005.53</v>
      </c>
      <c r="J30" s="475">
        <f t="shared" si="1"/>
        <v>16401.106</v>
      </c>
      <c r="K30" s="475">
        <f t="shared" si="2"/>
        <v>161.56061417945673</v>
      </c>
    </row>
    <row r="31" spans="1:11" s="337" customFormat="1" ht="14.25" x14ac:dyDescent="0.2">
      <c r="A31" s="338">
        <v>21</v>
      </c>
      <c r="B31" s="339" t="s">
        <v>34</v>
      </c>
      <c r="C31" s="475">
        <f>IDBI!C15</f>
        <v>2</v>
      </c>
      <c r="D31" s="475">
        <f>IDBI!D15</f>
        <v>2</v>
      </c>
      <c r="E31" s="475">
        <f>IDBI!E15</f>
        <v>1</v>
      </c>
      <c r="F31" s="475">
        <f>IDBI!F15</f>
        <v>5</v>
      </c>
      <c r="G31" s="475">
        <f>IDBI!G15</f>
        <v>27380.1</v>
      </c>
      <c r="H31" s="475">
        <f>IDBI!H15</f>
        <v>12976.94</v>
      </c>
      <c r="I31" s="475">
        <f t="shared" si="0"/>
        <v>40357.040000000001</v>
      </c>
      <c r="J31" s="475">
        <f t="shared" si="1"/>
        <v>8071.4080000000004</v>
      </c>
      <c r="K31" s="475">
        <f t="shared" si="2"/>
        <v>47.395517182187071</v>
      </c>
    </row>
    <row r="32" spans="1:11" s="337" customFormat="1" ht="14.25" x14ac:dyDescent="0.2">
      <c r="A32" s="338">
        <v>22</v>
      </c>
      <c r="B32" s="339" t="s">
        <v>35</v>
      </c>
      <c r="C32" s="475">
        <f>IDFC!C15</f>
        <v>0</v>
      </c>
      <c r="D32" s="475">
        <f>IDFC!D15</f>
        <v>1</v>
      </c>
      <c r="E32" s="475">
        <f>IDFC!E15</f>
        <v>0</v>
      </c>
      <c r="F32" s="475">
        <f>IDFC!F15</f>
        <v>1</v>
      </c>
      <c r="G32" s="475">
        <f>IDFC!G15</f>
        <v>13.62</v>
      </c>
      <c r="H32" s="475">
        <f>IDFC!H15</f>
        <v>6176.2</v>
      </c>
      <c r="I32" s="475">
        <f t="shared" si="0"/>
        <v>6189.82</v>
      </c>
      <c r="J32" s="475">
        <f t="shared" si="1"/>
        <v>6189.82</v>
      </c>
      <c r="K32" s="475">
        <f t="shared" si="2"/>
        <v>45346.549192364168</v>
      </c>
    </row>
    <row r="33" spans="1:11" s="337" customFormat="1" ht="14.25" x14ac:dyDescent="0.2">
      <c r="A33" s="338">
        <v>23</v>
      </c>
      <c r="B33" s="339" t="s">
        <v>36</v>
      </c>
      <c r="C33" s="475">
        <f>INDUSIND!C15</f>
        <v>0</v>
      </c>
      <c r="D33" s="475">
        <f>INDUSIND!D15</f>
        <v>0</v>
      </c>
      <c r="E33" s="475">
        <f>INDUSIND!E15</f>
        <v>0</v>
      </c>
      <c r="F33" s="475">
        <f>INDUSIND!F15</f>
        <v>0</v>
      </c>
      <c r="G33" s="475">
        <f>INDUSIND!G15</f>
        <v>0</v>
      </c>
      <c r="H33" s="475">
        <f>INDUSIND!H15</f>
        <v>0</v>
      </c>
      <c r="I33" s="475">
        <f t="shared" si="0"/>
        <v>0</v>
      </c>
      <c r="J33" s="475" t="e">
        <f t="shared" si="1"/>
        <v>#DIV/0!</v>
      </c>
      <c r="K33" s="475" t="e">
        <f t="shared" si="2"/>
        <v>#DIV/0!</v>
      </c>
    </row>
    <row r="34" spans="1:11" s="337" customFormat="1" ht="14.25" x14ac:dyDescent="0.2">
      <c r="A34" s="338">
        <v>24</v>
      </c>
      <c r="B34" s="339" t="s">
        <v>37</v>
      </c>
      <c r="C34" s="475">
        <f>KB!C15</f>
        <v>0</v>
      </c>
      <c r="D34" s="475">
        <f>KB!D15</f>
        <v>0</v>
      </c>
      <c r="E34" s="475">
        <f>KB!E15</f>
        <v>0</v>
      </c>
      <c r="F34" s="475">
        <f>KB!F15</f>
        <v>0</v>
      </c>
      <c r="G34" s="475">
        <f>KB!G15</f>
        <v>0</v>
      </c>
      <c r="H34" s="475">
        <f>KB!H15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37" customFormat="1" ht="14.25" x14ac:dyDescent="0.2">
      <c r="A35" s="338">
        <v>25</v>
      </c>
      <c r="B35" s="339" t="s">
        <v>38</v>
      </c>
      <c r="C35" s="475">
        <f>KARUR!C15</f>
        <v>0</v>
      </c>
      <c r="D35" s="475">
        <f>KARUR!D15</f>
        <v>0</v>
      </c>
      <c r="E35" s="475">
        <f>KARUR!E15</f>
        <v>0</v>
      </c>
      <c r="F35" s="475">
        <f>KARUR!F15</f>
        <v>0</v>
      </c>
      <c r="G35" s="475">
        <f>KARUR!G15</f>
        <v>0</v>
      </c>
      <c r="H35" s="475">
        <f>KARUR!H15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37" customFormat="1" ht="14.25" x14ac:dyDescent="0.2">
      <c r="A36" s="338">
        <v>26</v>
      </c>
      <c r="B36" s="339" t="s">
        <v>39</v>
      </c>
      <c r="C36" s="475">
        <f>KOTAK!C15</f>
        <v>1</v>
      </c>
      <c r="D36" s="475">
        <f>KOTAK!D15</f>
        <v>0</v>
      </c>
      <c r="E36" s="475">
        <f>KOTAK!E15</f>
        <v>0</v>
      </c>
      <c r="F36" s="475">
        <f>KOTAK!F15</f>
        <v>1</v>
      </c>
      <c r="G36" s="475">
        <f>KOTAK!G15</f>
        <v>7659.73</v>
      </c>
      <c r="H36" s="475">
        <f>KOTAK!H15</f>
        <v>0.7</v>
      </c>
      <c r="I36" s="475">
        <f t="shared" si="0"/>
        <v>7660.4299999999994</v>
      </c>
      <c r="J36" s="475">
        <f t="shared" si="1"/>
        <v>7660.4299999999994</v>
      </c>
      <c r="K36" s="475">
        <f t="shared" si="2"/>
        <v>9.1387033224408689E-3</v>
      </c>
    </row>
    <row r="37" spans="1:11" s="337" customFormat="1" ht="14.25" x14ac:dyDescent="0.2">
      <c r="A37" s="338">
        <v>27</v>
      </c>
      <c r="B37" s="339" t="s">
        <v>40</v>
      </c>
      <c r="C37" s="475">
        <f>RBL!C15</f>
        <v>0</v>
      </c>
      <c r="D37" s="475">
        <f>RBL!D15</f>
        <v>1</v>
      </c>
      <c r="E37" s="475">
        <f>RBL!E15</f>
        <v>0</v>
      </c>
      <c r="F37" s="475">
        <f>RBL!F15</f>
        <v>1</v>
      </c>
      <c r="G37" s="475">
        <f>RBL!G15</f>
        <v>4179.71</v>
      </c>
      <c r="H37" s="475">
        <f>RBL!H15</f>
        <v>692.08</v>
      </c>
      <c r="I37" s="475">
        <f t="shared" si="0"/>
        <v>4871.79</v>
      </c>
      <c r="J37" s="475">
        <f t="shared" si="1"/>
        <v>4871.79</v>
      </c>
      <c r="K37" s="475">
        <f t="shared" si="2"/>
        <v>16.558086565814374</v>
      </c>
    </row>
    <row r="38" spans="1:11" s="337" customFormat="1" ht="14.25" x14ac:dyDescent="0.2">
      <c r="A38" s="338">
        <v>28</v>
      </c>
      <c r="B38" s="339" t="s">
        <v>41</v>
      </c>
      <c r="C38" s="475">
        <f>YES!C15</f>
        <v>0</v>
      </c>
      <c r="D38" s="475">
        <f>YES!D15</f>
        <v>0</v>
      </c>
      <c r="E38" s="475">
        <f>YES!E15</f>
        <v>0</v>
      </c>
      <c r="F38" s="475">
        <f>YES!F15</f>
        <v>0</v>
      </c>
      <c r="G38" s="475">
        <f>YES!G15</f>
        <v>0</v>
      </c>
      <c r="H38" s="475">
        <f>YES!H15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37" customFormat="1" ht="14.25" x14ac:dyDescent="0.2">
      <c r="A39" s="338">
        <v>29</v>
      </c>
      <c r="B39" s="339" t="s">
        <v>43</v>
      </c>
      <c r="C39" s="475">
        <f>AU!C15</f>
        <v>0</v>
      </c>
      <c r="D39" s="475">
        <f>AU!D15</f>
        <v>0</v>
      </c>
      <c r="E39" s="475">
        <f>AU!E15</f>
        <v>0</v>
      </c>
      <c r="F39" s="475">
        <f>AU!F15</f>
        <v>0</v>
      </c>
      <c r="G39" s="475">
        <f>AU!G15</f>
        <v>0</v>
      </c>
      <c r="H39" s="475">
        <f>AU!H15</f>
        <v>0</v>
      </c>
      <c r="I39" s="475">
        <f t="shared" si="0"/>
        <v>0</v>
      </c>
      <c r="J39" s="475" t="e">
        <f t="shared" si="1"/>
        <v>#DIV/0!</v>
      </c>
      <c r="K39" s="475" t="e">
        <f t="shared" si="2"/>
        <v>#DIV/0!</v>
      </c>
    </row>
    <row r="40" spans="1:11" s="337" customFormat="1" ht="14.25" x14ac:dyDescent="0.2">
      <c r="A40" s="338">
        <v>30</v>
      </c>
      <c r="B40" s="339" t="s">
        <v>44</v>
      </c>
      <c r="C40" s="475">
        <f>Equitas!C15</f>
        <v>0</v>
      </c>
      <c r="D40" s="475">
        <f>Equitas!D15</f>
        <v>0</v>
      </c>
      <c r="E40" s="475">
        <f>Equitas!E15</f>
        <v>0</v>
      </c>
      <c r="F40" s="475">
        <f>Equitas!F15</f>
        <v>0</v>
      </c>
      <c r="G40" s="475">
        <f>Equitas!G15</f>
        <v>0</v>
      </c>
      <c r="H40" s="475">
        <f>Equitas!H15</f>
        <v>0</v>
      </c>
      <c r="I40" s="475">
        <f t="shared" si="0"/>
        <v>0</v>
      </c>
      <c r="J40" s="475" t="e">
        <f t="shared" si="1"/>
        <v>#DIV/0!</v>
      </c>
      <c r="K40" s="475" t="e">
        <f t="shared" si="2"/>
        <v>#DIV/0!</v>
      </c>
    </row>
    <row r="41" spans="1:11" s="337" customFormat="1" ht="14.25" x14ac:dyDescent="0.2">
      <c r="A41" s="338">
        <v>31</v>
      </c>
      <c r="B41" s="339" t="s">
        <v>45</v>
      </c>
      <c r="C41" s="475">
        <f>ESAF!C15</f>
        <v>0</v>
      </c>
      <c r="D41" s="475">
        <f>ESAF!D15</f>
        <v>0</v>
      </c>
      <c r="E41" s="475">
        <f>ESAF!E15</f>
        <v>0</v>
      </c>
      <c r="F41" s="475">
        <f>ESAF!F15</f>
        <v>0</v>
      </c>
      <c r="G41" s="475">
        <f>ESAF!G15</f>
        <v>0</v>
      </c>
      <c r="H41" s="475">
        <f>ESAF!H15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337" customFormat="1" ht="14.25" x14ac:dyDescent="0.2">
      <c r="A42" s="338">
        <v>32</v>
      </c>
      <c r="B42" s="339" t="s">
        <v>46</v>
      </c>
      <c r="C42" s="475">
        <f>Fincare!C15</f>
        <v>0</v>
      </c>
      <c r="D42" s="475">
        <f>Fincare!D15</f>
        <v>0</v>
      </c>
      <c r="E42" s="475">
        <f>Fincare!E15</f>
        <v>0</v>
      </c>
      <c r="F42" s="475">
        <f>Fincare!F15</f>
        <v>0</v>
      </c>
      <c r="G42" s="475">
        <f>Fincare!G15</f>
        <v>0</v>
      </c>
      <c r="H42" s="475">
        <f>Fincare!H15</f>
        <v>0</v>
      </c>
      <c r="I42" s="475">
        <f t="shared" si="0"/>
        <v>0</v>
      </c>
      <c r="J42" s="475" t="e">
        <f t="shared" si="1"/>
        <v>#DIV/0!</v>
      </c>
      <c r="K42" s="475" t="e">
        <f t="shared" si="2"/>
        <v>#DIV/0!</v>
      </c>
    </row>
    <row r="43" spans="1:11" s="337" customFormat="1" ht="14.25" x14ac:dyDescent="0.2">
      <c r="A43" s="338">
        <v>33</v>
      </c>
      <c r="B43" s="339" t="s">
        <v>47</v>
      </c>
      <c r="C43" s="475">
        <f>Jana!C15</f>
        <v>0</v>
      </c>
      <c r="D43" s="475">
        <f>Jana!D15</f>
        <v>0</v>
      </c>
      <c r="E43" s="475">
        <f>Jana!E15</f>
        <v>0</v>
      </c>
      <c r="F43" s="475">
        <f>Jana!F15</f>
        <v>0</v>
      </c>
      <c r="G43" s="475">
        <f>Jana!G15</f>
        <v>0</v>
      </c>
      <c r="H43" s="475">
        <f>Jana!H15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37" customFormat="1" ht="14.25" x14ac:dyDescent="0.2">
      <c r="A44" s="338">
        <v>34</v>
      </c>
      <c r="B44" s="339" t="s">
        <v>48</v>
      </c>
      <c r="C44" s="475">
        <f>Suryoday!C15</f>
        <v>0</v>
      </c>
      <c r="D44" s="475">
        <f>Suryoday!D15</f>
        <v>1</v>
      </c>
      <c r="E44" s="475">
        <f>Suryoday!E15</f>
        <v>0</v>
      </c>
      <c r="F44" s="475">
        <f>Suryoday!F15</f>
        <v>1</v>
      </c>
      <c r="G44" s="475">
        <f>Suryoday!G15</f>
        <v>35.770000000000003</v>
      </c>
      <c r="H44" s="475">
        <f>Suryoday!H15</f>
        <v>1608.01</v>
      </c>
      <c r="I44" s="475">
        <f t="shared" si="0"/>
        <v>1643.78</v>
      </c>
      <c r="J44" s="475">
        <f t="shared" si="1"/>
        <v>1643.78</v>
      </c>
      <c r="K44" s="475">
        <f t="shared" si="2"/>
        <v>4495.415152362315</v>
      </c>
    </row>
    <row r="45" spans="1:11" s="337" customFormat="1" ht="14.25" x14ac:dyDescent="0.2">
      <c r="A45" s="338">
        <v>35</v>
      </c>
      <c r="B45" s="339" t="s">
        <v>49</v>
      </c>
      <c r="C45" s="475">
        <f>Ujjivan!C15</f>
        <v>0</v>
      </c>
      <c r="D45" s="475">
        <f>Ujjivan!D15</f>
        <v>0</v>
      </c>
      <c r="E45" s="475">
        <f>Ujjivan!E15</f>
        <v>0</v>
      </c>
      <c r="F45" s="475">
        <f>Ujjivan!F15</f>
        <v>0</v>
      </c>
      <c r="G45" s="475">
        <f>Ujjivan!G15</f>
        <v>0</v>
      </c>
      <c r="H45" s="475">
        <f>Ujjivan!H15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37" customFormat="1" ht="14.25" x14ac:dyDescent="0.2">
      <c r="A46" s="338">
        <v>36</v>
      </c>
      <c r="B46" s="339" t="s">
        <v>50</v>
      </c>
      <c r="C46" s="475">
        <f>utkarsh!C15</f>
        <v>0</v>
      </c>
      <c r="D46" s="475">
        <f>utkarsh!D15</f>
        <v>0</v>
      </c>
      <c r="E46" s="475">
        <f>utkarsh!E15</f>
        <v>0</v>
      </c>
      <c r="F46" s="475">
        <f>utkarsh!F15</f>
        <v>0</v>
      </c>
      <c r="G46" s="475">
        <f>utkarsh!G15</f>
        <v>0</v>
      </c>
      <c r="H46" s="475">
        <f>utkarsh!H15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37" customFormat="1" ht="14.25" x14ac:dyDescent="0.2">
      <c r="A47" s="338">
        <v>37</v>
      </c>
      <c r="B47" s="339" t="s">
        <v>52</v>
      </c>
      <c r="C47" s="475">
        <f>DBS!C15</f>
        <v>0</v>
      </c>
      <c r="D47" s="475">
        <f>DBS!D15</f>
        <v>0</v>
      </c>
      <c r="E47" s="475">
        <f>DBS!E15</f>
        <v>0</v>
      </c>
      <c r="F47" s="475">
        <f>DBS!F15</f>
        <v>0</v>
      </c>
      <c r="G47" s="475">
        <f>DBS!G15</f>
        <v>0</v>
      </c>
      <c r="H47" s="475">
        <f>DBS!H15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37" customFormat="1" ht="14.25" x14ac:dyDescent="0.2">
      <c r="A48" s="338">
        <v>38</v>
      </c>
      <c r="B48" s="339" t="s">
        <v>54</v>
      </c>
      <c r="C48" s="475">
        <f>APB!C15</f>
        <v>0</v>
      </c>
      <c r="D48" s="475">
        <f>APB!D15</f>
        <v>0</v>
      </c>
      <c r="E48" s="475">
        <f>APB!E15</f>
        <v>0</v>
      </c>
      <c r="F48" s="475">
        <f>APB!F15</f>
        <v>0</v>
      </c>
      <c r="G48" s="475">
        <f>APB!G15</f>
        <v>0</v>
      </c>
      <c r="H48" s="475">
        <f>APB!H15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37" customFormat="1" ht="14.25" x14ac:dyDescent="0.2">
      <c r="A49" s="338">
        <v>39</v>
      </c>
      <c r="B49" s="339" t="s">
        <v>55</v>
      </c>
      <c r="C49" s="475">
        <f>FINO!C15</f>
        <v>0</v>
      </c>
      <c r="D49" s="475">
        <f>FINO!D15</f>
        <v>0</v>
      </c>
      <c r="E49" s="475">
        <f>FINO!E15</f>
        <v>0</v>
      </c>
      <c r="F49" s="475">
        <f>FINO!F15</f>
        <v>0</v>
      </c>
      <c r="G49" s="475">
        <f>FINO!G15</f>
        <v>0</v>
      </c>
      <c r="H49" s="475">
        <f>FINO!H15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37" customFormat="1" ht="14.25" x14ac:dyDescent="0.2">
      <c r="A50" s="338">
        <v>40</v>
      </c>
      <c r="B50" s="339" t="s">
        <v>56</v>
      </c>
      <c r="C50" s="475">
        <f>'Indian Post'!C15</f>
        <v>0</v>
      </c>
      <c r="D50" s="475">
        <f>'Indian Post'!D15</f>
        <v>0</v>
      </c>
      <c r="E50" s="475">
        <f>'Indian Post'!E15</f>
        <v>1</v>
      </c>
      <c r="F50" s="475">
        <f>'Indian Post'!F15</f>
        <v>1</v>
      </c>
      <c r="G50" s="475">
        <f>'Indian Post'!G15</f>
        <v>772.05</v>
      </c>
      <c r="H50" s="475">
        <f>'Indian Post'!H15</f>
        <v>0</v>
      </c>
      <c r="I50" s="475">
        <f t="shared" si="0"/>
        <v>772.05</v>
      </c>
      <c r="J50" s="475">
        <f t="shared" si="1"/>
        <v>772.05</v>
      </c>
      <c r="K50" s="475">
        <f t="shared" si="2"/>
        <v>0</v>
      </c>
    </row>
    <row r="51" spans="1:11" s="337" customFormat="1" ht="14.25" x14ac:dyDescent="0.2">
      <c r="A51" s="338">
        <v>41</v>
      </c>
      <c r="B51" s="339" t="s">
        <v>58</v>
      </c>
      <c r="C51" s="475">
        <f>'Maharashtra GB'!C15</f>
        <v>35</v>
      </c>
      <c r="D51" s="475">
        <f>'Maharashtra GB'!D15</f>
        <v>14</v>
      </c>
      <c r="E51" s="475">
        <f>'Maharashtra GB'!E15</f>
        <v>2</v>
      </c>
      <c r="F51" s="475">
        <f>'Maharashtra GB'!F15</f>
        <v>51</v>
      </c>
      <c r="G51" s="475">
        <f>'Maharashtra GB'!G15</f>
        <v>189365.01</v>
      </c>
      <c r="H51" s="475">
        <f>'Maharashtra GB'!H15</f>
        <v>110685.33</v>
      </c>
      <c r="I51" s="475">
        <f t="shared" si="0"/>
        <v>300050.34000000003</v>
      </c>
      <c r="J51" s="475">
        <f t="shared" si="1"/>
        <v>5883.34</v>
      </c>
      <c r="K51" s="475">
        <f t="shared" si="2"/>
        <v>58.450782433354497</v>
      </c>
    </row>
    <row r="52" spans="1:11" s="337" customFormat="1" ht="14.25" x14ac:dyDescent="0.2">
      <c r="A52" s="338">
        <v>42</v>
      </c>
      <c r="B52" s="339" t="s">
        <v>59</v>
      </c>
      <c r="C52" s="475">
        <f>'Vidharbha Konkan GB'!C15</f>
        <v>0</v>
      </c>
      <c r="D52" s="475">
        <f>'Vidharbha Konkan GB'!D15</f>
        <v>0</v>
      </c>
      <c r="E52" s="475">
        <f>'Vidharbha Konkan GB'!E15</f>
        <v>0</v>
      </c>
      <c r="F52" s="475">
        <f>'Vidharbha Konkan GB'!F15</f>
        <v>0</v>
      </c>
      <c r="G52" s="475">
        <f>'Vidharbha Konkan GB'!G15</f>
        <v>0</v>
      </c>
      <c r="H52" s="475">
        <f>'Vidharbha Konkan GB'!H15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37" customFormat="1" ht="14.25" x14ac:dyDescent="0.2">
      <c r="A53" s="338">
        <v>43</v>
      </c>
      <c r="B53" s="339" t="s">
        <v>61</v>
      </c>
      <c r="C53" s="475">
        <f>M.S.Coop!C15</f>
        <v>33</v>
      </c>
      <c r="D53" s="475">
        <f>M.S.Coop!D15</f>
        <v>8</v>
      </c>
      <c r="E53" s="475">
        <f>M.S.Coop!E15</f>
        <v>19</v>
      </c>
      <c r="F53" s="475">
        <f>M.S.Coop!F15</f>
        <v>60</v>
      </c>
      <c r="G53" s="475">
        <f>M.S.Coop!G15</f>
        <v>44940.66</v>
      </c>
      <c r="H53" s="475">
        <f>M.S.Coop!H15</f>
        <v>112596.34</v>
      </c>
      <c r="I53" s="475">
        <f t="shared" si="0"/>
        <v>157537</v>
      </c>
      <c r="J53" s="475">
        <f t="shared" si="1"/>
        <v>2625.6166666666668</v>
      </c>
      <c r="K53" s="475">
        <f t="shared" si="2"/>
        <v>250.54447353465656</v>
      </c>
    </row>
    <row r="54" spans="1:11" s="336" customFormat="1" ht="15" x14ac:dyDescent="0.2">
      <c r="A54" s="552" t="s">
        <v>63</v>
      </c>
      <c r="B54" s="553"/>
      <c r="C54" s="476">
        <f t="shared" ref="C54:I54" si="3">SUM(C4:C53)</f>
        <v>105</v>
      </c>
      <c r="D54" s="476">
        <f t="shared" si="3"/>
        <v>68</v>
      </c>
      <c r="E54" s="476">
        <f t="shared" si="3"/>
        <v>45</v>
      </c>
      <c r="F54" s="476">
        <f t="shared" si="3"/>
        <v>218</v>
      </c>
      <c r="G54" s="477">
        <f t="shared" si="3"/>
        <v>1155257.6599999999</v>
      </c>
      <c r="H54" s="477">
        <f t="shared" si="3"/>
        <v>849919.19999999984</v>
      </c>
      <c r="I54" s="477">
        <f t="shared" si="3"/>
        <v>2005176.8600000003</v>
      </c>
      <c r="J54" s="477">
        <f t="shared" si="1"/>
        <v>9198.0589908256898</v>
      </c>
      <c r="K54" s="477">
        <f t="shared" si="2"/>
        <v>73.569665835411982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168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41" customFormat="1" ht="14.25" x14ac:dyDescent="0.2">
      <c r="A11" s="342">
        <v>1</v>
      </c>
      <c r="B11" s="343" t="s">
        <v>13</v>
      </c>
      <c r="C11" s="475">
        <f>BOB!C16</f>
        <v>1</v>
      </c>
      <c r="D11" s="475">
        <f>BOB!D16</f>
        <v>3</v>
      </c>
      <c r="E11" s="475">
        <f>BOB!E16</f>
        <v>0</v>
      </c>
      <c r="F11" s="475">
        <f>BOB!F16</f>
        <v>4</v>
      </c>
      <c r="G11" s="475">
        <f>BOB!G16</f>
        <v>23977.5</v>
      </c>
      <c r="H11" s="475">
        <f>BOB!H16</f>
        <v>10870.34</v>
      </c>
      <c r="I11" s="475">
        <f t="shared" ref="I11:I53" si="0">(G11+H11)</f>
        <v>34847.839999999997</v>
      </c>
      <c r="J11" s="475">
        <f t="shared" ref="J11:J54" si="1">(I11/F11)</f>
        <v>8711.9599999999991</v>
      </c>
      <c r="K11" s="475">
        <f t="shared" ref="K11:K54" si="2">(H11/G11)*100</f>
        <v>45.335585444687723</v>
      </c>
    </row>
    <row r="12" spans="1:11" s="341" customFormat="1" ht="14.25" x14ac:dyDescent="0.2">
      <c r="A12" s="342">
        <v>2</v>
      </c>
      <c r="B12" s="343" t="s">
        <v>14</v>
      </c>
      <c r="C12" s="475">
        <f>BOI!C16</f>
        <v>10</v>
      </c>
      <c r="D12" s="475">
        <f>BOI!D16</f>
        <v>6</v>
      </c>
      <c r="E12" s="475">
        <f>BOI!E16</f>
        <v>0</v>
      </c>
      <c r="F12" s="475">
        <f>BOI!F16</f>
        <v>16</v>
      </c>
      <c r="G12" s="475">
        <f>BOI!G16</f>
        <v>123485.51</v>
      </c>
      <c r="H12" s="475">
        <f>BOI!H16</f>
        <v>40201.839999999997</v>
      </c>
      <c r="I12" s="475">
        <f t="shared" si="0"/>
        <v>163687.34999999998</v>
      </c>
      <c r="J12" s="475">
        <f t="shared" si="1"/>
        <v>10230.459374999999</v>
      </c>
      <c r="K12" s="475">
        <f t="shared" si="2"/>
        <v>32.55591688449924</v>
      </c>
    </row>
    <row r="13" spans="1:11" s="341" customFormat="1" ht="14.25" x14ac:dyDescent="0.2">
      <c r="A13" s="342">
        <v>3</v>
      </c>
      <c r="B13" s="343" t="s">
        <v>15</v>
      </c>
      <c r="C13" s="475">
        <f>BM!C16</f>
        <v>5</v>
      </c>
      <c r="D13" s="475">
        <f>BM!D16</f>
        <v>6</v>
      </c>
      <c r="E13" s="475">
        <f>BM!E16</f>
        <v>0</v>
      </c>
      <c r="F13" s="475">
        <f>BM!F16</f>
        <v>11</v>
      </c>
      <c r="G13" s="475">
        <f>BM!G16</f>
        <v>70058.44</v>
      </c>
      <c r="H13" s="475">
        <f>BM!H16</f>
        <v>12713.77</v>
      </c>
      <c r="I13" s="475">
        <f t="shared" si="0"/>
        <v>82772.210000000006</v>
      </c>
      <c r="J13" s="475">
        <f t="shared" si="1"/>
        <v>7524.7463636363645</v>
      </c>
      <c r="K13" s="475">
        <f t="shared" si="2"/>
        <v>18.147378103194988</v>
      </c>
    </row>
    <row r="14" spans="1:11" s="341" customFormat="1" ht="14.25" x14ac:dyDescent="0.2">
      <c r="A14" s="342">
        <v>4</v>
      </c>
      <c r="B14" s="343" t="s">
        <v>16</v>
      </c>
      <c r="C14" s="475">
        <f>CB!C16</f>
        <v>5</v>
      </c>
      <c r="D14" s="475">
        <f>CB!D16</f>
        <v>4</v>
      </c>
      <c r="E14" s="475">
        <f>CB!E16</f>
        <v>0</v>
      </c>
      <c r="F14" s="475">
        <f>CB!F16</f>
        <v>9</v>
      </c>
      <c r="G14" s="475">
        <f>CB!G16</f>
        <v>34738.32</v>
      </c>
      <c r="H14" s="475">
        <f>CB!H16</f>
        <v>17123.509999999998</v>
      </c>
      <c r="I14" s="475">
        <f t="shared" si="0"/>
        <v>51861.83</v>
      </c>
      <c r="J14" s="475">
        <f t="shared" si="1"/>
        <v>5762.4255555555555</v>
      </c>
      <c r="K14" s="475">
        <f t="shared" si="2"/>
        <v>49.292855843345329</v>
      </c>
    </row>
    <row r="15" spans="1:11" s="341" customFormat="1" ht="14.25" x14ac:dyDescent="0.2">
      <c r="A15" s="342">
        <v>5</v>
      </c>
      <c r="B15" s="343" t="s">
        <v>17</v>
      </c>
      <c r="C15" s="475">
        <f>CBI!C16</f>
        <v>2</v>
      </c>
      <c r="D15" s="475">
        <f>CBI!D16</f>
        <v>4</v>
      </c>
      <c r="E15" s="475">
        <f>CBI!E16</f>
        <v>0</v>
      </c>
      <c r="F15" s="475">
        <f>CBI!F16</f>
        <v>6</v>
      </c>
      <c r="G15" s="475">
        <f>CBI!G16</f>
        <v>37770.720000000001</v>
      </c>
      <c r="H15" s="475">
        <f>CBI!H16</f>
        <v>6960.75</v>
      </c>
      <c r="I15" s="475">
        <f t="shared" si="0"/>
        <v>44731.47</v>
      </c>
      <c r="J15" s="475">
        <f t="shared" si="1"/>
        <v>7455.2449999999999</v>
      </c>
      <c r="K15" s="475">
        <f t="shared" si="2"/>
        <v>18.428957668797416</v>
      </c>
    </row>
    <row r="16" spans="1:11" s="341" customFormat="1" ht="14.25" x14ac:dyDescent="0.2">
      <c r="A16" s="342">
        <v>6</v>
      </c>
      <c r="B16" s="343" t="s">
        <v>18</v>
      </c>
      <c r="C16" s="475">
        <f>IB!C16</f>
        <v>2</v>
      </c>
      <c r="D16" s="475">
        <f>IB!D16</f>
        <v>1</v>
      </c>
      <c r="E16" s="475">
        <f>IB!E16</f>
        <v>0</v>
      </c>
      <c r="F16" s="475">
        <f>IB!F16</f>
        <v>3</v>
      </c>
      <c r="G16" s="475">
        <f>IB!G16</f>
        <v>13295.18</v>
      </c>
      <c r="H16" s="475">
        <f>IB!H16</f>
        <v>3360.64</v>
      </c>
      <c r="I16" s="475">
        <f t="shared" si="0"/>
        <v>16655.82</v>
      </c>
      <c r="J16" s="475">
        <f t="shared" si="1"/>
        <v>5551.94</v>
      </c>
      <c r="K16" s="475">
        <f t="shared" si="2"/>
        <v>25.277130508951362</v>
      </c>
    </row>
    <row r="17" spans="1:11" s="341" customFormat="1" ht="14.25" x14ac:dyDescent="0.2">
      <c r="A17" s="342">
        <v>7</v>
      </c>
      <c r="B17" s="343" t="s">
        <v>19</v>
      </c>
      <c r="C17" s="475">
        <f>IOB!C16</f>
        <v>1</v>
      </c>
      <c r="D17" s="475">
        <f>IOB!D16</f>
        <v>2</v>
      </c>
      <c r="E17" s="475">
        <f>IOB!E16</f>
        <v>0</v>
      </c>
      <c r="F17" s="475">
        <f>IOB!F16</f>
        <v>3</v>
      </c>
      <c r="G17" s="475">
        <f>IOB!G16</f>
        <v>7090.9</v>
      </c>
      <c r="H17" s="475">
        <f>IOB!H16</f>
        <v>6164.04</v>
      </c>
      <c r="I17" s="475">
        <f t="shared" si="0"/>
        <v>13254.939999999999</v>
      </c>
      <c r="J17" s="475">
        <f t="shared" si="1"/>
        <v>4418.3133333333326</v>
      </c>
      <c r="K17" s="475">
        <f t="shared" si="2"/>
        <v>86.928880678052153</v>
      </c>
    </row>
    <row r="18" spans="1:11" s="341" customFormat="1" ht="14.25" x14ac:dyDescent="0.2">
      <c r="A18" s="342">
        <v>8</v>
      </c>
      <c r="B18" s="343" t="s">
        <v>20</v>
      </c>
      <c r="C18" s="475">
        <f>PSB!C16</f>
        <v>0</v>
      </c>
      <c r="D18" s="475">
        <f>PSB!D16</f>
        <v>0</v>
      </c>
      <c r="E18" s="475">
        <f>PSB!E16</f>
        <v>0</v>
      </c>
      <c r="F18" s="475">
        <f>PSB!F16</f>
        <v>0</v>
      </c>
      <c r="G18" s="475">
        <f>PSB!G16</f>
        <v>0</v>
      </c>
      <c r="H18" s="475">
        <f>PSB!H16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41" customFormat="1" ht="14.25" x14ac:dyDescent="0.2">
      <c r="A19" s="342">
        <v>9</v>
      </c>
      <c r="B19" s="343" t="s">
        <v>21</v>
      </c>
      <c r="C19" s="475">
        <f>PNB!C16</f>
        <v>0</v>
      </c>
      <c r="D19" s="475">
        <f>PNB!D16</f>
        <v>1</v>
      </c>
      <c r="E19" s="475">
        <f>PNB!E16</f>
        <v>0</v>
      </c>
      <c r="F19" s="475">
        <f>PNB!F16</f>
        <v>1</v>
      </c>
      <c r="G19" s="475">
        <f>PNB!G16</f>
        <v>3397.58</v>
      </c>
      <c r="H19" s="475">
        <f>PNB!H16</f>
        <v>2270.7399999999998</v>
      </c>
      <c r="I19" s="475">
        <f t="shared" si="0"/>
        <v>5668.32</v>
      </c>
      <c r="J19" s="475">
        <f t="shared" si="1"/>
        <v>5668.32</v>
      </c>
      <c r="K19" s="475">
        <f t="shared" si="2"/>
        <v>66.834040699556738</v>
      </c>
    </row>
    <row r="20" spans="1:11" s="341" customFormat="1" ht="14.25" x14ac:dyDescent="0.2">
      <c r="A20" s="342">
        <v>10</v>
      </c>
      <c r="B20" s="343" t="s">
        <v>22</v>
      </c>
      <c r="C20" s="475">
        <f>SBI!C16</f>
        <v>10</v>
      </c>
      <c r="D20" s="475">
        <f>SBI!D16</f>
        <v>8</v>
      </c>
      <c r="E20" s="475">
        <f>SBI!E16</f>
        <v>0</v>
      </c>
      <c r="F20" s="475">
        <f>SBI!F16</f>
        <v>18</v>
      </c>
      <c r="G20" s="475">
        <f>SBI!G16</f>
        <v>197789</v>
      </c>
      <c r="H20" s="475">
        <f>SBI!H16</f>
        <v>53985.53</v>
      </c>
      <c r="I20" s="475">
        <f t="shared" si="0"/>
        <v>251774.53</v>
      </c>
      <c r="J20" s="475">
        <f t="shared" si="1"/>
        <v>13987.47388888889</v>
      </c>
      <c r="K20" s="475">
        <f t="shared" si="2"/>
        <v>27.294505761189953</v>
      </c>
    </row>
    <row r="21" spans="1:11" s="341" customFormat="1" ht="14.25" x14ac:dyDescent="0.2">
      <c r="A21" s="342">
        <v>11</v>
      </c>
      <c r="B21" s="343" t="s">
        <v>23</v>
      </c>
      <c r="C21" s="475">
        <f>UCO!C16</f>
        <v>0</v>
      </c>
      <c r="D21" s="475">
        <f>UCO!D16</f>
        <v>1</v>
      </c>
      <c r="E21" s="475">
        <f>UCO!E16</f>
        <v>0</v>
      </c>
      <c r="F21" s="475">
        <f>UCO!F16</f>
        <v>1</v>
      </c>
      <c r="G21" s="475">
        <f>UCO!G16</f>
        <v>3776.75</v>
      </c>
      <c r="H21" s="475">
        <f>UCO!H16</f>
        <v>1875.03</v>
      </c>
      <c r="I21" s="475">
        <f t="shared" si="0"/>
        <v>5651.78</v>
      </c>
      <c r="J21" s="475">
        <f t="shared" si="1"/>
        <v>5651.78</v>
      </c>
      <c r="K21" s="475">
        <f t="shared" si="2"/>
        <v>49.646653869067322</v>
      </c>
    </row>
    <row r="22" spans="1:11" s="341" customFormat="1" ht="14.25" x14ac:dyDescent="0.2">
      <c r="A22" s="342">
        <v>12</v>
      </c>
      <c r="B22" s="343" t="s">
        <v>24</v>
      </c>
      <c r="C22" s="475">
        <f>UBI!C16</f>
        <v>1</v>
      </c>
      <c r="D22" s="475">
        <f>UBI!D16</f>
        <v>4</v>
      </c>
      <c r="E22" s="475">
        <f>UBI!E16</f>
        <v>0</v>
      </c>
      <c r="F22" s="475">
        <f>UBI!F16</f>
        <v>5</v>
      </c>
      <c r="G22" s="475">
        <f>UBI!G16</f>
        <v>23792.1</v>
      </c>
      <c r="H22" s="475">
        <f>UBI!H16</f>
        <v>9679.73</v>
      </c>
      <c r="I22" s="475">
        <f t="shared" si="0"/>
        <v>33471.83</v>
      </c>
      <c r="J22" s="475">
        <f t="shared" si="1"/>
        <v>6694.366</v>
      </c>
      <c r="K22" s="475">
        <f t="shared" si="2"/>
        <v>40.684639018833984</v>
      </c>
    </row>
    <row r="23" spans="1:11" s="341" customFormat="1" ht="14.25" x14ac:dyDescent="0.2">
      <c r="A23" s="342">
        <v>13</v>
      </c>
      <c r="B23" s="343" t="s">
        <v>26</v>
      </c>
      <c r="C23" s="475">
        <f>AXIS!C16</f>
        <v>0</v>
      </c>
      <c r="D23" s="475">
        <f>AXIS!D16</f>
        <v>2</v>
      </c>
      <c r="E23" s="475">
        <f>AXIS!E16</f>
        <v>0</v>
      </c>
      <c r="F23" s="475">
        <f>AXIS!F16</f>
        <v>2</v>
      </c>
      <c r="G23" s="475">
        <f>AXIS!G16</f>
        <v>10293.6</v>
      </c>
      <c r="H23" s="475">
        <f>AXIS!H16</f>
        <v>10697.84</v>
      </c>
      <c r="I23" s="475">
        <f t="shared" si="0"/>
        <v>20991.440000000002</v>
      </c>
      <c r="J23" s="475">
        <f t="shared" si="1"/>
        <v>10495.720000000001</v>
      </c>
      <c r="K23" s="475">
        <f t="shared" si="2"/>
        <v>103.92710033418824</v>
      </c>
    </row>
    <row r="24" spans="1:11" s="341" customFormat="1" ht="14.25" x14ac:dyDescent="0.2">
      <c r="A24" s="342">
        <v>14</v>
      </c>
      <c r="B24" s="343" t="s">
        <v>27</v>
      </c>
      <c r="C24" s="475">
        <f>BANDHAN!C16</f>
        <v>0</v>
      </c>
      <c r="D24" s="475">
        <f>BANDHAN!D16</f>
        <v>3</v>
      </c>
      <c r="E24" s="475">
        <f>BANDHAN!E16</f>
        <v>0</v>
      </c>
      <c r="F24" s="475">
        <f>BANDHAN!F16</f>
        <v>3</v>
      </c>
      <c r="G24" s="475">
        <f>BANDHAN!G16</f>
        <v>214.54</v>
      </c>
      <c r="H24" s="475">
        <f>BANDHAN!H16</f>
        <v>9328.19</v>
      </c>
      <c r="I24" s="475">
        <f t="shared" si="0"/>
        <v>9542.7300000000014</v>
      </c>
      <c r="J24" s="475">
        <f t="shared" si="1"/>
        <v>3180.9100000000003</v>
      </c>
      <c r="K24" s="475">
        <f t="shared" si="2"/>
        <v>4347.995711755384</v>
      </c>
    </row>
    <row r="25" spans="1:11" s="341" customFormat="1" ht="14.25" x14ac:dyDescent="0.2">
      <c r="A25" s="342">
        <v>15</v>
      </c>
      <c r="B25" s="343" t="s">
        <v>28</v>
      </c>
      <c r="C25" s="475">
        <f>'CSB(CATHOLIC)'!C16</f>
        <v>0</v>
      </c>
      <c r="D25" s="475">
        <f>'CSB(CATHOLIC)'!D16</f>
        <v>0</v>
      </c>
      <c r="E25" s="475">
        <f>'CSB(CATHOLIC)'!E16</f>
        <v>0</v>
      </c>
      <c r="F25" s="475">
        <f>'CSB(CATHOLIC)'!F16</f>
        <v>0</v>
      </c>
      <c r="G25" s="475">
        <f>'CSB(CATHOLIC)'!G16</f>
        <v>0</v>
      </c>
      <c r="H25" s="475">
        <f>'CSB(CATHOLIC)'!H16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41" customFormat="1" ht="14.25" x14ac:dyDescent="0.2">
      <c r="A26" s="342">
        <v>16</v>
      </c>
      <c r="B26" s="343" t="s">
        <v>29</v>
      </c>
      <c r="C26" s="475">
        <f>DCB!C16</f>
        <v>0</v>
      </c>
      <c r="D26" s="475">
        <f>DCB!D16</f>
        <v>0</v>
      </c>
      <c r="E26" s="475">
        <f>DCB!E16</f>
        <v>0</v>
      </c>
      <c r="F26" s="475">
        <f>DCB!F16</f>
        <v>0</v>
      </c>
      <c r="G26" s="475">
        <f>DCB!G16</f>
        <v>0</v>
      </c>
      <c r="H26" s="475">
        <f>DCB!H16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341" customFormat="1" ht="14.25" x14ac:dyDescent="0.2">
      <c r="A27" s="342">
        <v>17</v>
      </c>
      <c r="B27" s="343" t="s">
        <v>30</v>
      </c>
      <c r="C27" s="475">
        <f>DHANLAXMI!C16</f>
        <v>0</v>
      </c>
      <c r="D27" s="475">
        <f>DHANLAXMI!D16</f>
        <v>0</v>
      </c>
      <c r="E27" s="475">
        <f>DHANLAXMI!E16</f>
        <v>0</v>
      </c>
      <c r="F27" s="475">
        <f>DHANLAXMI!F16</f>
        <v>0</v>
      </c>
      <c r="G27" s="475">
        <f>DHANLAXMI!G16</f>
        <v>0</v>
      </c>
      <c r="H27" s="475">
        <f>DHANLAXMI!H16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41" customFormat="1" ht="14.25" x14ac:dyDescent="0.2">
      <c r="A28" s="342">
        <v>18</v>
      </c>
      <c r="B28" s="343" t="s">
        <v>31</v>
      </c>
      <c r="C28" s="475">
        <f>FEDERAL!C16</f>
        <v>0</v>
      </c>
      <c r="D28" s="475">
        <f>FEDERAL!D16</f>
        <v>0</v>
      </c>
      <c r="E28" s="475">
        <f>FEDERAL!E16</f>
        <v>0</v>
      </c>
      <c r="F28" s="475">
        <f>FEDERAL!F16</f>
        <v>0</v>
      </c>
      <c r="G28" s="475">
        <f>FEDERAL!G16</f>
        <v>0</v>
      </c>
      <c r="H28" s="475">
        <f>FEDERAL!H16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41" customFormat="1" ht="14.25" x14ac:dyDescent="0.2">
      <c r="A29" s="342">
        <v>19</v>
      </c>
      <c r="B29" s="343" t="s">
        <v>32</v>
      </c>
      <c r="C29" s="475">
        <f>HDFC!C16</f>
        <v>1</v>
      </c>
      <c r="D29" s="475">
        <f>HDFC!D16</f>
        <v>4</v>
      </c>
      <c r="E29" s="475">
        <f>HDFC!E16</f>
        <v>0</v>
      </c>
      <c r="F29" s="475">
        <f>HDFC!F16</f>
        <v>5</v>
      </c>
      <c r="G29" s="475">
        <f>HDFC!G16</f>
        <v>11863.6</v>
      </c>
      <c r="H29" s="475">
        <f>HDFC!H16</f>
        <v>15639.66</v>
      </c>
      <c r="I29" s="475">
        <f t="shared" si="0"/>
        <v>27503.260000000002</v>
      </c>
      <c r="J29" s="475">
        <f t="shared" si="1"/>
        <v>5500.652</v>
      </c>
      <c r="K29" s="475">
        <f t="shared" si="2"/>
        <v>131.82895579756567</v>
      </c>
    </row>
    <row r="30" spans="1:11" s="341" customFormat="1" ht="14.25" x14ac:dyDescent="0.2">
      <c r="A30" s="342">
        <v>20</v>
      </c>
      <c r="B30" s="343" t="s">
        <v>33</v>
      </c>
      <c r="C30" s="475">
        <f>ICICI!C16</f>
        <v>2</v>
      </c>
      <c r="D30" s="475">
        <f>ICICI!D16</f>
        <v>2</v>
      </c>
      <c r="E30" s="475">
        <f>ICICI!E16</f>
        <v>0</v>
      </c>
      <c r="F30" s="475">
        <f>ICICI!F16</f>
        <v>4</v>
      </c>
      <c r="G30" s="475">
        <f>ICICI!G16</f>
        <v>21769.48</v>
      </c>
      <c r="H30" s="475">
        <f>ICICI!H16</f>
        <v>15689.73</v>
      </c>
      <c r="I30" s="475">
        <f t="shared" si="0"/>
        <v>37459.21</v>
      </c>
      <c r="J30" s="475">
        <f t="shared" si="1"/>
        <v>9364.8024999999998</v>
      </c>
      <c r="K30" s="475">
        <f t="shared" si="2"/>
        <v>72.072139527448513</v>
      </c>
    </row>
    <row r="31" spans="1:11" s="341" customFormat="1" ht="14.25" x14ac:dyDescent="0.2">
      <c r="A31" s="342">
        <v>21</v>
      </c>
      <c r="B31" s="343" t="s">
        <v>34</v>
      </c>
      <c r="C31" s="475">
        <f>IDBI!C16</f>
        <v>2</v>
      </c>
      <c r="D31" s="475">
        <f>IDBI!D16</f>
        <v>1</v>
      </c>
      <c r="E31" s="475">
        <f>IDBI!E16</f>
        <v>0</v>
      </c>
      <c r="F31" s="475">
        <f>IDBI!F16</f>
        <v>3</v>
      </c>
      <c r="G31" s="475">
        <f>IDBI!G16</f>
        <v>11696.88</v>
      </c>
      <c r="H31" s="475">
        <f>IDBI!H16</f>
        <v>4767.92</v>
      </c>
      <c r="I31" s="475">
        <f t="shared" si="0"/>
        <v>16464.8</v>
      </c>
      <c r="J31" s="475">
        <f t="shared" si="1"/>
        <v>5488.2666666666664</v>
      </c>
      <c r="K31" s="475">
        <f t="shared" si="2"/>
        <v>40.762322944238129</v>
      </c>
    </row>
    <row r="32" spans="1:11" s="341" customFormat="1" ht="14.25" x14ac:dyDescent="0.2">
      <c r="A32" s="342">
        <v>22</v>
      </c>
      <c r="B32" s="343" t="s">
        <v>35</v>
      </c>
      <c r="C32" s="475">
        <f>IDFC!C16</f>
        <v>0</v>
      </c>
      <c r="D32" s="475">
        <f>IDFC!D16</f>
        <v>0</v>
      </c>
      <c r="E32" s="475">
        <f>IDFC!E16</f>
        <v>0</v>
      </c>
      <c r="F32" s="475">
        <f>IDFC!F16</f>
        <v>0</v>
      </c>
      <c r="G32" s="475">
        <f>IDFC!G16</f>
        <v>0</v>
      </c>
      <c r="H32" s="475">
        <f>IDFC!H16</f>
        <v>0</v>
      </c>
      <c r="I32" s="475">
        <f t="shared" si="0"/>
        <v>0</v>
      </c>
      <c r="J32" s="475" t="e">
        <f t="shared" si="1"/>
        <v>#DIV/0!</v>
      </c>
      <c r="K32" s="475" t="e">
        <f t="shared" si="2"/>
        <v>#DIV/0!</v>
      </c>
    </row>
    <row r="33" spans="1:11" s="341" customFormat="1" ht="14.25" x14ac:dyDescent="0.2">
      <c r="A33" s="342">
        <v>23</v>
      </c>
      <c r="B33" s="343" t="s">
        <v>36</v>
      </c>
      <c r="C33" s="475">
        <f>INDUSIND!C16</f>
        <v>0</v>
      </c>
      <c r="D33" s="475">
        <f>INDUSIND!D16</f>
        <v>0</v>
      </c>
      <c r="E33" s="475">
        <f>INDUSIND!E16</f>
        <v>0</v>
      </c>
      <c r="F33" s="475">
        <f>INDUSIND!F16</f>
        <v>0</v>
      </c>
      <c r="G33" s="475">
        <f>INDUSIND!G16</f>
        <v>0</v>
      </c>
      <c r="H33" s="475">
        <f>INDUSIND!H16</f>
        <v>0</v>
      </c>
      <c r="I33" s="475">
        <f t="shared" si="0"/>
        <v>0</v>
      </c>
      <c r="J33" s="475" t="e">
        <f t="shared" si="1"/>
        <v>#DIV/0!</v>
      </c>
      <c r="K33" s="475" t="e">
        <f t="shared" si="2"/>
        <v>#DIV/0!</v>
      </c>
    </row>
    <row r="34" spans="1:11" s="341" customFormat="1" ht="14.25" x14ac:dyDescent="0.2">
      <c r="A34" s="342">
        <v>24</v>
      </c>
      <c r="B34" s="343" t="s">
        <v>37</v>
      </c>
      <c r="C34" s="475">
        <f>KB!C16</f>
        <v>0</v>
      </c>
      <c r="D34" s="475">
        <f>KB!D16</f>
        <v>0</v>
      </c>
      <c r="E34" s="475">
        <f>KB!E16</f>
        <v>0</v>
      </c>
      <c r="F34" s="475">
        <f>KB!F16</f>
        <v>0</v>
      </c>
      <c r="G34" s="475">
        <f>KB!G16</f>
        <v>0</v>
      </c>
      <c r="H34" s="475">
        <f>KB!H16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41" customFormat="1" ht="14.25" x14ac:dyDescent="0.2">
      <c r="A35" s="342">
        <v>25</v>
      </c>
      <c r="B35" s="343" t="s">
        <v>38</v>
      </c>
      <c r="C35" s="475">
        <f>KARUR!C16</f>
        <v>0</v>
      </c>
      <c r="D35" s="475">
        <f>KARUR!D16</f>
        <v>0</v>
      </c>
      <c r="E35" s="475">
        <f>KARUR!E16</f>
        <v>0</v>
      </c>
      <c r="F35" s="475">
        <f>KARUR!F16</f>
        <v>0</v>
      </c>
      <c r="G35" s="475">
        <f>KARUR!G16</f>
        <v>0</v>
      </c>
      <c r="H35" s="475">
        <f>KARUR!H16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41" customFormat="1" ht="14.25" x14ac:dyDescent="0.2">
      <c r="A36" s="342">
        <v>26</v>
      </c>
      <c r="B36" s="343" t="s">
        <v>39</v>
      </c>
      <c r="C36" s="475">
        <f>KOTAK!C16</f>
        <v>0</v>
      </c>
      <c r="D36" s="475">
        <f>KOTAK!D16</f>
        <v>0</v>
      </c>
      <c r="E36" s="475">
        <f>KOTAK!E16</f>
        <v>0</v>
      </c>
      <c r="F36" s="475">
        <f>KOTAK!F16</f>
        <v>0</v>
      </c>
      <c r="G36" s="475">
        <f>KOTAK!G16</f>
        <v>0</v>
      </c>
      <c r="H36" s="475">
        <f>KOTAK!H16</f>
        <v>0</v>
      </c>
      <c r="I36" s="475">
        <f t="shared" si="0"/>
        <v>0</v>
      </c>
      <c r="J36" s="475" t="e">
        <f t="shared" si="1"/>
        <v>#DIV/0!</v>
      </c>
      <c r="K36" s="475" t="e">
        <f t="shared" si="2"/>
        <v>#DIV/0!</v>
      </c>
    </row>
    <row r="37" spans="1:11" s="341" customFormat="1" ht="14.25" x14ac:dyDescent="0.2">
      <c r="A37" s="342">
        <v>27</v>
      </c>
      <c r="B37" s="343" t="s">
        <v>40</v>
      </c>
      <c r="C37" s="475">
        <f>RBL!C16</f>
        <v>0</v>
      </c>
      <c r="D37" s="475">
        <f>RBL!D16</f>
        <v>0</v>
      </c>
      <c r="E37" s="475">
        <f>RBL!E16</f>
        <v>0</v>
      </c>
      <c r="F37" s="475">
        <f>RBL!F16</f>
        <v>0</v>
      </c>
      <c r="G37" s="475">
        <f>RBL!G16</f>
        <v>0</v>
      </c>
      <c r="H37" s="475">
        <f>RBL!H16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41" customFormat="1" ht="14.25" x14ac:dyDescent="0.2">
      <c r="A38" s="342">
        <v>28</v>
      </c>
      <c r="B38" s="343" t="s">
        <v>41</v>
      </c>
      <c r="C38" s="475">
        <f>YES!C16</f>
        <v>0</v>
      </c>
      <c r="D38" s="475">
        <f>YES!D16</f>
        <v>0</v>
      </c>
      <c r="E38" s="475">
        <f>YES!E16</f>
        <v>0</v>
      </c>
      <c r="F38" s="475">
        <f>YES!F16</f>
        <v>0</v>
      </c>
      <c r="G38" s="475">
        <f>YES!G16</f>
        <v>0</v>
      </c>
      <c r="H38" s="475">
        <f>YES!H16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41" customFormat="1" ht="14.25" x14ac:dyDescent="0.2">
      <c r="A39" s="342">
        <v>29</v>
      </c>
      <c r="B39" s="343" t="s">
        <v>43</v>
      </c>
      <c r="C39" s="475">
        <f>AU!C16</f>
        <v>0</v>
      </c>
      <c r="D39" s="475">
        <f>AU!D16</f>
        <v>1</v>
      </c>
      <c r="E39" s="475">
        <f>AU!E16</f>
        <v>0</v>
      </c>
      <c r="F39" s="475">
        <f>AU!F16</f>
        <v>1</v>
      </c>
      <c r="G39" s="475">
        <f>AU!G16</f>
        <v>0</v>
      </c>
      <c r="H39" s="475">
        <f>AU!H16</f>
        <v>1796.42</v>
      </c>
      <c r="I39" s="475">
        <f t="shared" si="0"/>
        <v>1796.42</v>
      </c>
      <c r="J39" s="475">
        <f t="shared" si="1"/>
        <v>1796.42</v>
      </c>
      <c r="K39" s="475" t="e">
        <f t="shared" si="2"/>
        <v>#DIV/0!</v>
      </c>
    </row>
    <row r="40" spans="1:11" s="341" customFormat="1" ht="14.25" x14ac:dyDescent="0.2">
      <c r="A40" s="342">
        <v>30</v>
      </c>
      <c r="B40" s="343" t="s">
        <v>44</v>
      </c>
      <c r="C40" s="475">
        <f>Equitas!C16</f>
        <v>0</v>
      </c>
      <c r="D40" s="475">
        <f>Equitas!D16</f>
        <v>2</v>
      </c>
      <c r="E40" s="475">
        <f>Equitas!E16</f>
        <v>0</v>
      </c>
      <c r="F40" s="475">
        <f>Equitas!F16</f>
        <v>2</v>
      </c>
      <c r="G40" s="475">
        <f>Equitas!G16</f>
        <v>1890.32</v>
      </c>
      <c r="H40" s="475">
        <f>Equitas!H16</f>
        <v>1470.5</v>
      </c>
      <c r="I40" s="475">
        <f t="shared" si="0"/>
        <v>3360.8199999999997</v>
      </c>
      <c r="J40" s="475">
        <f t="shared" si="1"/>
        <v>1680.4099999999999</v>
      </c>
      <c r="K40" s="475">
        <f t="shared" si="2"/>
        <v>77.791061830801141</v>
      </c>
    </row>
    <row r="41" spans="1:11" s="341" customFormat="1" ht="14.25" x14ac:dyDescent="0.2">
      <c r="A41" s="342">
        <v>31</v>
      </c>
      <c r="B41" s="343" t="s">
        <v>45</v>
      </c>
      <c r="C41" s="475">
        <f>ESAF!C16</f>
        <v>0</v>
      </c>
      <c r="D41" s="475">
        <f>ESAF!D16</f>
        <v>2</v>
      </c>
      <c r="E41" s="475">
        <f>ESAF!E16</f>
        <v>1</v>
      </c>
      <c r="F41" s="475">
        <f>ESAF!F16</f>
        <v>3</v>
      </c>
      <c r="G41" s="475">
        <f>ESAF!G16</f>
        <v>962.5</v>
      </c>
      <c r="H41" s="475">
        <f>ESAF!H16</f>
        <v>6562.77</v>
      </c>
      <c r="I41" s="475">
        <f t="shared" si="0"/>
        <v>7525.27</v>
      </c>
      <c r="J41" s="475">
        <f t="shared" si="1"/>
        <v>2508.4233333333336</v>
      </c>
      <c r="K41" s="475">
        <f t="shared" si="2"/>
        <v>681.84623376623381</v>
      </c>
    </row>
    <row r="42" spans="1:11" s="341" customFormat="1" ht="14.25" x14ac:dyDescent="0.2">
      <c r="A42" s="342">
        <v>32</v>
      </c>
      <c r="B42" s="343" t="s">
        <v>46</v>
      </c>
      <c r="C42" s="475">
        <f>Fincare!C16</f>
        <v>1</v>
      </c>
      <c r="D42" s="475">
        <f>Fincare!D16</f>
        <v>2</v>
      </c>
      <c r="E42" s="475">
        <f>Fincare!E16</f>
        <v>0</v>
      </c>
      <c r="F42" s="475">
        <f>Fincare!F16</f>
        <v>3</v>
      </c>
      <c r="G42" s="475">
        <f>Fincare!G16</f>
        <v>62.53</v>
      </c>
      <c r="H42" s="475">
        <f>Fincare!H16</f>
        <v>1197.8499999999999</v>
      </c>
      <c r="I42" s="475">
        <f t="shared" si="0"/>
        <v>1260.3799999999999</v>
      </c>
      <c r="J42" s="475">
        <f t="shared" si="1"/>
        <v>420.12666666666661</v>
      </c>
      <c r="K42" s="475">
        <f t="shared" si="2"/>
        <v>1915.6404925635695</v>
      </c>
    </row>
    <row r="43" spans="1:11" s="341" customFormat="1" ht="14.25" x14ac:dyDescent="0.2">
      <c r="A43" s="342">
        <v>33</v>
      </c>
      <c r="B43" s="343" t="s">
        <v>47</v>
      </c>
      <c r="C43" s="475">
        <f>Jana!C16</f>
        <v>0</v>
      </c>
      <c r="D43" s="475">
        <f>Jana!D16</f>
        <v>0</v>
      </c>
      <c r="E43" s="475">
        <f>Jana!E16</f>
        <v>0</v>
      </c>
      <c r="F43" s="475">
        <f>Jana!F16</f>
        <v>0</v>
      </c>
      <c r="G43" s="475">
        <f>Jana!G16</f>
        <v>0</v>
      </c>
      <c r="H43" s="475">
        <f>Jana!H16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41" customFormat="1" ht="14.25" x14ac:dyDescent="0.2">
      <c r="A44" s="342">
        <v>34</v>
      </c>
      <c r="B44" s="343" t="s">
        <v>48</v>
      </c>
      <c r="C44" s="475">
        <f>Suryoday!C16</f>
        <v>0</v>
      </c>
      <c r="D44" s="475">
        <f>Suryoday!D16</f>
        <v>0</v>
      </c>
      <c r="E44" s="475">
        <f>Suryoday!E16</f>
        <v>0</v>
      </c>
      <c r="F44" s="475">
        <f>Suryoday!F16</f>
        <v>0</v>
      </c>
      <c r="G44" s="475">
        <f>Suryoday!G16</f>
        <v>0</v>
      </c>
      <c r="H44" s="475">
        <f>Suryoday!H16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341" customFormat="1" ht="14.25" x14ac:dyDescent="0.2">
      <c r="A45" s="342">
        <v>35</v>
      </c>
      <c r="B45" s="343" t="s">
        <v>49</v>
      </c>
      <c r="C45" s="475">
        <f>Ujjivan!C16</f>
        <v>0</v>
      </c>
      <c r="D45" s="475">
        <f>Ujjivan!D16</f>
        <v>0</v>
      </c>
      <c r="E45" s="475">
        <f>Ujjivan!E16</f>
        <v>0</v>
      </c>
      <c r="F45" s="475">
        <f>Ujjivan!F16</f>
        <v>0</v>
      </c>
      <c r="G45" s="475">
        <f>Ujjivan!G16</f>
        <v>0</v>
      </c>
      <c r="H45" s="475">
        <f>Ujjivan!H16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41" customFormat="1" ht="14.25" x14ac:dyDescent="0.2">
      <c r="A46" s="342">
        <v>36</v>
      </c>
      <c r="B46" s="343" t="s">
        <v>50</v>
      </c>
      <c r="C46" s="475">
        <f>utkarsh!C16</f>
        <v>0</v>
      </c>
      <c r="D46" s="475">
        <f>utkarsh!D16</f>
        <v>1</v>
      </c>
      <c r="E46" s="475">
        <f>utkarsh!E16</f>
        <v>0</v>
      </c>
      <c r="F46" s="475">
        <f>utkarsh!F16</f>
        <v>1</v>
      </c>
      <c r="G46" s="475">
        <f>utkarsh!G16</f>
        <v>6.98</v>
      </c>
      <c r="H46" s="475">
        <f>utkarsh!H16</f>
        <v>784.84</v>
      </c>
      <c r="I46" s="475">
        <f t="shared" si="0"/>
        <v>791.82</v>
      </c>
      <c r="J46" s="475">
        <f t="shared" si="1"/>
        <v>791.82</v>
      </c>
      <c r="K46" s="475">
        <f t="shared" si="2"/>
        <v>11244.126074498567</v>
      </c>
    </row>
    <row r="47" spans="1:11" s="341" customFormat="1" ht="14.25" x14ac:dyDescent="0.2">
      <c r="A47" s="342">
        <v>37</v>
      </c>
      <c r="B47" s="343" t="s">
        <v>52</v>
      </c>
      <c r="C47" s="475">
        <f>DBS!C16</f>
        <v>0</v>
      </c>
      <c r="D47" s="475">
        <f>DBS!D16</f>
        <v>0</v>
      </c>
      <c r="E47" s="475">
        <f>DBS!E16</f>
        <v>0</v>
      </c>
      <c r="F47" s="475">
        <f>DBS!F16</f>
        <v>0</v>
      </c>
      <c r="G47" s="475">
        <f>DBS!G16</f>
        <v>0</v>
      </c>
      <c r="H47" s="475">
        <f>DBS!H16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41" customFormat="1" ht="14.25" x14ac:dyDescent="0.2">
      <c r="A48" s="342">
        <v>38</v>
      </c>
      <c r="B48" s="343" t="s">
        <v>54</v>
      </c>
      <c r="C48" s="475">
        <f>APB!C16</f>
        <v>0</v>
      </c>
      <c r="D48" s="475">
        <f>APB!D16</f>
        <v>0</v>
      </c>
      <c r="E48" s="475">
        <f>APB!E16</f>
        <v>0</v>
      </c>
      <c r="F48" s="475">
        <f>APB!F16</f>
        <v>0</v>
      </c>
      <c r="G48" s="475">
        <f>APB!G16</f>
        <v>0</v>
      </c>
      <c r="H48" s="475">
        <f>APB!H16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41" customFormat="1" ht="14.25" x14ac:dyDescent="0.2">
      <c r="A49" s="342">
        <v>39</v>
      </c>
      <c r="B49" s="343" t="s">
        <v>55</v>
      </c>
      <c r="C49" s="475">
        <f>FINO!C16</f>
        <v>0</v>
      </c>
      <c r="D49" s="475">
        <f>FINO!D16</f>
        <v>0</v>
      </c>
      <c r="E49" s="475">
        <f>FINO!E16</f>
        <v>0</v>
      </c>
      <c r="F49" s="475">
        <f>FINO!F16</f>
        <v>0</v>
      </c>
      <c r="G49" s="475">
        <f>FINO!G16</f>
        <v>0</v>
      </c>
      <c r="H49" s="475">
        <f>FINO!H16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41" customFormat="1" ht="14.25" x14ac:dyDescent="0.2">
      <c r="A50" s="342">
        <v>40</v>
      </c>
      <c r="B50" s="343" t="s">
        <v>56</v>
      </c>
      <c r="C50" s="475">
        <f>'Indian Post'!C16</f>
        <v>0</v>
      </c>
      <c r="D50" s="475">
        <f>'Indian Post'!D16</f>
        <v>1</v>
      </c>
      <c r="E50" s="475">
        <f>'Indian Post'!E16</f>
        <v>0</v>
      </c>
      <c r="F50" s="475">
        <f>'Indian Post'!F16</f>
        <v>1</v>
      </c>
      <c r="G50" s="475">
        <f>'Indian Post'!G16</f>
        <v>444.7</v>
      </c>
      <c r="H50" s="475">
        <f>'Indian Post'!H16</f>
        <v>0</v>
      </c>
      <c r="I50" s="475">
        <f t="shared" si="0"/>
        <v>444.7</v>
      </c>
      <c r="J50" s="475">
        <f t="shared" si="1"/>
        <v>444.7</v>
      </c>
      <c r="K50" s="475">
        <f t="shared" si="2"/>
        <v>0</v>
      </c>
    </row>
    <row r="51" spans="1:11" s="341" customFormat="1" ht="14.25" x14ac:dyDescent="0.2">
      <c r="A51" s="342">
        <v>41</v>
      </c>
      <c r="B51" s="343" t="s">
        <v>58</v>
      </c>
      <c r="C51" s="475">
        <f>'Maharashtra GB'!C16</f>
        <v>0</v>
      </c>
      <c r="D51" s="475">
        <f>'Maharashtra GB'!D16</f>
        <v>0</v>
      </c>
      <c r="E51" s="475">
        <f>'Maharashtra GB'!E16</f>
        <v>0</v>
      </c>
      <c r="F51" s="475">
        <f>'Maharashtra GB'!F16</f>
        <v>0</v>
      </c>
      <c r="G51" s="475">
        <f>'Maharashtra GB'!G16</f>
        <v>0</v>
      </c>
      <c r="H51" s="475">
        <f>'Maharashtra GB'!H16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41" customFormat="1" ht="14.25" x14ac:dyDescent="0.2">
      <c r="A52" s="342">
        <v>42</v>
      </c>
      <c r="B52" s="343" t="s">
        <v>59</v>
      </c>
      <c r="C52" s="475">
        <f>'Vidharbha Konkan GB'!C16</f>
        <v>15</v>
      </c>
      <c r="D52" s="475">
        <f>'Vidharbha Konkan GB'!D16</f>
        <v>5</v>
      </c>
      <c r="E52" s="475">
        <f>'Vidharbha Konkan GB'!E16</f>
        <v>1</v>
      </c>
      <c r="F52" s="475">
        <f>'Vidharbha Konkan GB'!F16</f>
        <v>21</v>
      </c>
      <c r="G52" s="475">
        <f>'Vidharbha Konkan GB'!G16</f>
        <v>46612.23</v>
      </c>
      <c r="H52" s="475">
        <f>'Vidharbha Konkan GB'!H16</f>
        <v>16383.01</v>
      </c>
      <c r="I52" s="475">
        <f t="shared" si="0"/>
        <v>62995.240000000005</v>
      </c>
      <c r="J52" s="475">
        <f t="shared" si="1"/>
        <v>2999.7733333333335</v>
      </c>
      <c r="K52" s="475">
        <f t="shared" si="2"/>
        <v>35.147449499841564</v>
      </c>
    </row>
    <row r="53" spans="1:11" s="341" customFormat="1" ht="14.25" x14ac:dyDescent="0.2">
      <c r="A53" s="342">
        <v>43</v>
      </c>
      <c r="B53" s="343" t="s">
        <v>61</v>
      </c>
      <c r="C53" s="475">
        <f>M.S.Coop!C16</f>
        <v>38</v>
      </c>
      <c r="D53" s="475">
        <f>M.S.Coop!D16</f>
        <v>8</v>
      </c>
      <c r="E53" s="475">
        <f>M.S.Coop!E16</f>
        <v>0</v>
      </c>
      <c r="F53" s="475">
        <f>M.S.Coop!F16</f>
        <v>46</v>
      </c>
      <c r="G53" s="475">
        <f>M.S.Coop!G16</f>
        <v>134775.39000000001</v>
      </c>
      <c r="H53" s="475">
        <f>M.S.Coop!H16</f>
        <v>44947.92</v>
      </c>
      <c r="I53" s="475">
        <f t="shared" si="0"/>
        <v>179723.31</v>
      </c>
      <c r="J53" s="475">
        <f t="shared" si="1"/>
        <v>3907.0284782608696</v>
      </c>
      <c r="K53" s="475">
        <f t="shared" si="2"/>
        <v>33.350242948657019</v>
      </c>
    </row>
    <row r="54" spans="1:11" s="340" customFormat="1" ht="15" x14ac:dyDescent="0.2">
      <c r="A54" s="552" t="s">
        <v>63</v>
      </c>
      <c r="B54" s="553"/>
      <c r="C54" s="476">
        <f t="shared" ref="C54:I54" si="3">SUM(C4:C53)</f>
        <v>96</v>
      </c>
      <c r="D54" s="476">
        <f t="shared" si="3"/>
        <v>74</v>
      </c>
      <c r="E54" s="476">
        <f t="shared" si="3"/>
        <v>2</v>
      </c>
      <c r="F54" s="476">
        <f t="shared" si="3"/>
        <v>172</v>
      </c>
      <c r="G54" s="477">
        <f t="shared" si="3"/>
        <v>779764.74999999988</v>
      </c>
      <c r="H54" s="477">
        <f t="shared" si="3"/>
        <v>294472.57</v>
      </c>
      <c r="I54" s="477">
        <f t="shared" si="3"/>
        <v>1074237.3199999998</v>
      </c>
      <c r="J54" s="477">
        <f t="shared" si="1"/>
        <v>6245.5658139534871</v>
      </c>
      <c r="K54" s="477">
        <f t="shared" si="2"/>
        <v>37.764283394446856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169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45" customFormat="1" ht="14.25" x14ac:dyDescent="0.2">
      <c r="A11" s="346">
        <v>1</v>
      </c>
      <c r="B11" s="347" t="s">
        <v>13</v>
      </c>
      <c r="C11" s="475">
        <f>BOB!C17</f>
        <v>0</v>
      </c>
      <c r="D11" s="475">
        <f>BOB!D17</f>
        <v>1</v>
      </c>
      <c r="E11" s="475">
        <f>BOB!E17</f>
        <v>0</v>
      </c>
      <c r="F11" s="475">
        <f>BOB!F17</f>
        <v>1</v>
      </c>
      <c r="G11" s="475">
        <f>BOB!G17</f>
        <v>8141.52</v>
      </c>
      <c r="H11" s="475">
        <f>BOB!H17</f>
        <v>11558.44</v>
      </c>
      <c r="I11" s="475">
        <f t="shared" ref="I11:I53" si="0">(G11+H11)</f>
        <v>19699.96</v>
      </c>
      <c r="J11" s="475">
        <f t="shared" ref="J11:J54" si="1">(I11/F11)</f>
        <v>19699.96</v>
      </c>
      <c r="K11" s="475">
        <f t="shared" ref="K11:K54" si="2">(H11/G11)*100</f>
        <v>141.96906720121058</v>
      </c>
    </row>
    <row r="12" spans="1:11" s="345" customFormat="1" ht="14.25" x14ac:dyDescent="0.2">
      <c r="A12" s="346">
        <v>2</v>
      </c>
      <c r="B12" s="347" t="s">
        <v>14</v>
      </c>
      <c r="C12" s="475">
        <f>BOI!C17</f>
        <v>0</v>
      </c>
      <c r="D12" s="475">
        <f>BOI!D17</f>
        <v>7</v>
      </c>
      <c r="E12" s="475">
        <f>BOI!E17</f>
        <v>0</v>
      </c>
      <c r="F12" s="475">
        <f>BOI!F17</f>
        <v>7</v>
      </c>
      <c r="G12" s="475">
        <f>BOI!G17</f>
        <v>123488.52</v>
      </c>
      <c r="H12" s="475">
        <f>BOI!H17</f>
        <v>73337.72</v>
      </c>
      <c r="I12" s="475">
        <f t="shared" si="0"/>
        <v>196826.23999999999</v>
      </c>
      <c r="J12" s="475">
        <f t="shared" si="1"/>
        <v>28118.034285714286</v>
      </c>
      <c r="K12" s="475">
        <f t="shared" si="2"/>
        <v>59.388289696888421</v>
      </c>
    </row>
    <row r="13" spans="1:11" s="345" customFormat="1" ht="14.25" x14ac:dyDescent="0.2">
      <c r="A13" s="346">
        <v>3</v>
      </c>
      <c r="B13" s="347" t="s">
        <v>15</v>
      </c>
      <c r="C13" s="475">
        <f>BM!C17</f>
        <v>14</v>
      </c>
      <c r="D13" s="475">
        <f>BM!D17</f>
        <v>9</v>
      </c>
      <c r="E13" s="475">
        <f>BM!E17</f>
        <v>0</v>
      </c>
      <c r="F13" s="475">
        <f>BM!F17</f>
        <v>23</v>
      </c>
      <c r="G13" s="475">
        <f>BM!G17</f>
        <v>145693.44</v>
      </c>
      <c r="H13" s="475">
        <f>BM!H17</f>
        <v>65399.51</v>
      </c>
      <c r="I13" s="475">
        <f t="shared" si="0"/>
        <v>211092.95</v>
      </c>
      <c r="J13" s="475">
        <f t="shared" si="1"/>
        <v>9177.9543478260875</v>
      </c>
      <c r="K13" s="475">
        <f t="shared" si="2"/>
        <v>44.88843835384764</v>
      </c>
    </row>
    <row r="14" spans="1:11" s="345" customFormat="1" ht="14.25" x14ac:dyDescent="0.2">
      <c r="A14" s="346">
        <v>4</v>
      </c>
      <c r="B14" s="347" t="s">
        <v>16</v>
      </c>
      <c r="C14" s="475">
        <f>CB!C17</f>
        <v>0</v>
      </c>
      <c r="D14" s="475">
        <f>CB!D17</f>
        <v>3</v>
      </c>
      <c r="E14" s="475">
        <f>CB!E17</f>
        <v>0</v>
      </c>
      <c r="F14" s="475">
        <f>CB!F17</f>
        <v>3</v>
      </c>
      <c r="G14" s="475">
        <f>CB!G17</f>
        <v>8451.82</v>
      </c>
      <c r="H14" s="475">
        <f>CB!H17</f>
        <v>9569.48</v>
      </c>
      <c r="I14" s="475">
        <f t="shared" si="0"/>
        <v>18021.3</v>
      </c>
      <c r="J14" s="475">
        <f t="shared" si="1"/>
        <v>6007.0999999999995</v>
      </c>
      <c r="K14" s="475">
        <f t="shared" si="2"/>
        <v>113.22389733808814</v>
      </c>
    </row>
    <row r="15" spans="1:11" s="345" customFormat="1" ht="14.25" x14ac:dyDescent="0.2">
      <c r="A15" s="346">
        <v>5</v>
      </c>
      <c r="B15" s="347" t="s">
        <v>17</v>
      </c>
      <c r="C15" s="475">
        <f>CBI!C17</f>
        <v>12</v>
      </c>
      <c r="D15" s="475">
        <f>CBI!D17</f>
        <v>10</v>
      </c>
      <c r="E15" s="475">
        <f>CBI!E17</f>
        <v>0</v>
      </c>
      <c r="F15" s="475">
        <f>CBI!F17</f>
        <v>22</v>
      </c>
      <c r="G15" s="475">
        <f>CBI!G17</f>
        <v>106197.06</v>
      </c>
      <c r="H15" s="475">
        <f>CBI!H17</f>
        <v>59660.2</v>
      </c>
      <c r="I15" s="475">
        <f t="shared" si="0"/>
        <v>165857.26</v>
      </c>
      <c r="J15" s="475">
        <f t="shared" si="1"/>
        <v>7538.9663636363639</v>
      </c>
      <c r="K15" s="475">
        <f t="shared" si="2"/>
        <v>56.178768037457907</v>
      </c>
    </row>
    <row r="16" spans="1:11" s="345" customFormat="1" ht="14.25" x14ac:dyDescent="0.2">
      <c r="A16" s="346">
        <v>6</v>
      </c>
      <c r="B16" s="347" t="s">
        <v>18</v>
      </c>
      <c r="C16" s="475">
        <f>IB!C17</f>
        <v>0</v>
      </c>
      <c r="D16" s="475">
        <f>IB!D17</f>
        <v>1</v>
      </c>
      <c r="E16" s="475">
        <f>IB!E17</f>
        <v>0</v>
      </c>
      <c r="F16" s="475">
        <f>IB!F17</f>
        <v>1</v>
      </c>
      <c r="G16" s="475">
        <f>IB!G17</f>
        <v>945.08</v>
      </c>
      <c r="H16" s="475">
        <f>IB!H17</f>
        <v>1148.04</v>
      </c>
      <c r="I16" s="475">
        <f t="shared" si="0"/>
        <v>2093.12</v>
      </c>
      <c r="J16" s="475">
        <f t="shared" si="1"/>
        <v>2093.12</v>
      </c>
      <c r="K16" s="475">
        <f t="shared" si="2"/>
        <v>121.47543065137343</v>
      </c>
    </row>
    <row r="17" spans="1:11" s="345" customFormat="1" ht="14.25" x14ac:dyDescent="0.2">
      <c r="A17" s="346">
        <v>7</v>
      </c>
      <c r="B17" s="347" t="s">
        <v>19</v>
      </c>
      <c r="C17" s="475">
        <f>IOB!C17</f>
        <v>1</v>
      </c>
      <c r="D17" s="475">
        <f>IOB!D17</f>
        <v>4</v>
      </c>
      <c r="E17" s="475">
        <f>IOB!E17</f>
        <v>0</v>
      </c>
      <c r="F17" s="475">
        <f>IOB!F17</f>
        <v>5</v>
      </c>
      <c r="G17" s="475">
        <f>IOB!G17</f>
        <v>9090.4599999999991</v>
      </c>
      <c r="H17" s="475">
        <f>IOB!H17</f>
        <v>8046.32</v>
      </c>
      <c r="I17" s="475">
        <f t="shared" si="0"/>
        <v>17136.78</v>
      </c>
      <c r="J17" s="475">
        <f t="shared" si="1"/>
        <v>3427.3559999999998</v>
      </c>
      <c r="K17" s="475">
        <f t="shared" si="2"/>
        <v>88.513892586293764</v>
      </c>
    </row>
    <row r="18" spans="1:11" s="345" customFormat="1" ht="14.25" x14ac:dyDescent="0.2">
      <c r="A18" s="346">
        <v>8</v>
      </c>
      <c r="B18" s="347" t="s">
        <v>20</v>
      </c>
      <c r="C18" s="475">
        <f>PSB!C17</f>
        <v>0</v>
      </c>
      <c r="D18" s="475">
        <f>PSB!D17</f>
        <v>0</v>
      </c>
      <c r="E18" s="475">
        <f>PSB!E17</f>
        <v>0</v>
      </c>
      <c r="F18" s="475">
        <f>PSB!F17</f>
        <v>0</v>
      </c>
      <c r="G18" s="475">
        <f>PSB!G17</f>
        <v>0</v>
      </c>
      <c r="H18" s="475">
        <f>PSB!H17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45" customFormat="1" ht="14.25" x14ac:dyDescent="0.2">
      <c r="A19" s="346">
        <v>9</v>
      </c>
      <c r="B19" s="347" t="s">
        <v>21</v>
      </c>
      <c r="C19" s="475">
        <f>PNB!C17</f>
        <v>0</v>
      </c>
      <c r="D19" s="475">
        <f>PNB!D17</f>
        <v>3</v>
      </c>
      <c r="E19" s="475">
        <f>PNB!E17</f>
        <v>0</v>
      </c>
      <c r="F19" s="475">
        <f>PNB!F17</f>
        <v>3</v>
      </c>
      <c r="G19" s="475">
        <f>PNB!G17</f>
        <v>13886.71</v>
      </c>
      <c r="H19" s="475">
        <f>PNB!H17</f>
        <v>12119.77</v>
      </c>
      <c r="I19" s="475">
        <f t="shared" si="0"/>
        <v>26006.48</v>
      </c>
      <c r="J19" s="475">
        <f t="shared" si="1"/>
        <v>8668.8266666666659</v>
      </c>
      <c r="K19" s="475">
        <f t="shared" si="2"/>
        <v>87.276035864506426</v>
      </c>
    </row>
    <row r="20" spans="1:11" s="345" customFormat="1" ht="14.25" x14ac:dyDescent="0.2">
      <c r="A20" s="346">
        <v>10</v>
      </c>
      <c r="B20" s="347" t="s">
        <v>22</v>
      </c>
      <c r="C20" s="475">
        <f>SBI!C17</f>
        <v>19</v>
      </c>
      <c r="D20" s="475">
        <f>SBI!D17</f>
        <v>31</v>
      </c>
      <c r="E20" s="475">
        <f>SBI!E17</f>
        <v>0</v>
      </c>
      <c r="F20" s="475">
        <f>SBI!F17</f>
        <v>50</v>
      </c>
      <c r="G20" s="475">
        <f>SBI!G17</f>
        <v>478095.51</v>
      </c>
      <c r="H20" s="475">
        <f>SBI!H17</f>
        <v>294669.57</v>
      </c>
      <c r="I20" s="475">
        <f t="shared" si="0"/>
        <v>772765.08000000007</v>
      </c>
      <c r="J20" s="475">
        <f t="shared" si="1"/>
        <v>15455.301600000001</v>
      </c>
      <c r="K20" s="475">
        <f t="shared" si="2"/>
        <v>61.634038353549904</v>
      </c>
    </row>
    <row r="21" spans="1:11" s="345" customFormat="1" ht="14.25" x14ac:dyDescent="0.2">
      <c r="A21" s="346">
        <v>11</v>
      </c>
      <c r="B21" s="347" t="s">
        <v>23</v>
      </c>
      <c r="C21" s="475">
        <f>UCO!C17</f>
        <v>0</v>
      </c>
      <c r="D21" s="475">
        <f>UCO!D17</f>
        <v>2</v>
      </c>
      <c r="E21" s="475">
        <f>UCO!E17</f>
        <v>0</v>
      </c>
      <c r="F21" s="475">
        <f>UCO!F17</f>
        <v>2</v>
      </c>
      <c r="G21" s="475">
        <f>UCO!G17</f>
        <v>4030.7</v>
      </c>
      <c r="H21" s="475">
        <f>UCO!H17</f>
        <v>5516.74</v>
      </c>
      <c r="I21" s="475">
        <f t="shared" si="0"/>
        <v>9547.4399999999987</v>
      </c>
      <c r="J21" s="475">
        <f t="shared" si="1"/>
        <v>4773.7199999999993</v>
      </c>
      <c r="K21" s="475">
        <f t="shared" si="2"/>
        <v>136.86803780980972</v>
      </c>
    </row>
    <row r="22" spans="1:11" s="345" customFormat="1" ht="14.25" x14ac:dyDescent="0.2">
      <c r="A22" s="346">
        <v>12</v>
      </c>
      <c r="B22" s="347" t="s">
        <v>24</v>
      </c>
      <c r="C22" s="475">
        <f>UBI!C17</f>
        <v>0</v>
      </c>
      <c r="D22" s="475">
        <f>UBI!D17</f>
        <v>3</v>
      </c>
      <c r="E22" s="475">
        <f>UBI!E17</f>
        <v>0</v>
      </c>
      <c r="F22" s="475">
        <f>UBI!F17</f>
        <v>3</v>
      </c>
      <c r="G22" s="475">
        <f>UBI!G17</f>
        <v>96484.45</v>
      </c>
      <c r="H22" s="475">
        <f>UBI!H17</f>
        <v>69299.070000000007</v>
      </c>
      <c r="I22" s="475">
        <f t="shared" si="0"/>
        <v>165783.52000000002</v>
      </c>
      <c r="J22" s="475">
        <f t="shared" si="1"/>
        <v>55261.17333333334</v>
      </c>
      <c r="K22" s="475">
        <f t="shared" si="2"/>
        <v>71.824081497070253</v>
      </c>
    </row>
    <row r="23" spans="1:11" s="345" customFormat="1" ht="14.25" x14ac:dyDescent="0.2">
      <c r="A23" s="346">
        <v>13</v>
      </c>
      <c r="B23" s="347" t="s">
        <v>26</v>
      </c>
      <c r="C23" s="475">
        <f>AXIS!C17</f>
        <v>0</v>
      </c>
      <c r="D23" s="475">
        <f>AXIS!D17</f>
        <v>6</v>
      </c>
      <c r="E23" s="475">
        <f>AXIS!E17</f>
        <v>0</v>
      </c>
      <c r="F23" s="475">
        <f>AXIS!F17</f>
        <v>6</v>
      </c>
      <c r="G23" s="475">
        <f>AXIS!G17</f>
        <v>22116.75</v>
      </c>
      <c r="H23" s="475">
        <f>AXIS!H17</f>
        <v>8738.81</v>
      </c>
      <c r="I23" s="475">
        <f t="shared" si="0"/>
        <v>30855.559999999998</v>
      </c>
      <c r="J23" s="475">
        <f t="shared" si="1"/>
        <v>5142.5933333333332</v>
      </c>
      <c r="K23" s="475">
        <f t="shared" si="2"/>
        <v>39.512179682819578</v>
      </c>
    </row>
    <row r="24" spans="1:11" s="345" customFormat="1" ht="14.25" x14ac:dyDescent="0.2">
      <c r="A24" s="346">
        <v>14</v>
      </c>
      <c r="B24" s="347" t="s">
        <v>27</v>
      </c>
      <c r="C24" s="475">
        <f>BANDHAN!C17</f>
        <v>1</v>
      </c>
      <c r="D24" s="475">
        <f>BANDHAN!D17</f>
        <v>8</v>
      </c>
      <c r="E24" s="475">
        <f>BANDHAN!E17</f>
        <v>0</v>
      </c>
      <c r="F24" s="475">
        <f>BANDHAN!F17</f>
        <v>9</v>
      </c>
      <c r="G24" s="475">
        <f>BANDHAN!G17</f>
        <v>516.21</v>
      </c>
      <c r="H24" s="475">
        <f>BANDHAN!H17</f>
        <v>9678.56</v>
      </c>
      <c r="I24" s="475">
        <f t="shared" si="0"/>
        <v>10194.77</v>
      </c>
      <c r="J24" s="475">
        <f t="shared" si="1"/>
        <v>1132.7522222222224</v>
      </c>
      <c r="K24" s="475">
        <f t="shared" si="2"/>
        <v>1874.9268708471354</v>
      </c>
    </row>
    <row r="25" spans="1:11" s="345" customFormat="1" ht="14.25" x14ac:dyDescent="0.2">
      <c r="A25" s="346">
        <v>15</v>
      </c>
      <c r="B25" s="347" t="s">
        <v>28</v>
      </c>
      <c r="C25" s="475">
        <f>'CSB(CATHOLIC)'!C17</f>
        <v>0</v>
      </c>
      <c r="D25" s="475">
        <f>'CSB(CATHOLIC)'!D17</f>
        <v>0</v>
      </c>
      <c r="E25" s="475">
        <f>'CSB(CATHOLIC)'!E17</f>
        <v>0</v>
      </c>
      <c r="F25" s="475">
        <f>'CSB(CATHOLIC)'!F17</f>
        <v>0</v>
      </c>
      <c r="G25" s="475">
        <f>'CSB(CATHOLIC)'!G17</f>
        <v>0</v>
      </c>
      <c r="H25" s="475">
        <f>'CSB(CATHOLIC)'!H17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45" customFormat="1" ht="14.25" x14ac:dyDescent="0.2">
      <c r="A26" s="346">
        <v>16</v>
      </c>
      <c r="B26" s="347" t="s">
        <v>29</v>
      </c>
      <c r="C26" s="475">
        <f>DCB!C17</f>
        <v>0</v>
      </c>
      <c r="D26" s="475">
        <f>DCB!D17</f>
        <v>0</v>
      </c>
      <c r="E26" s="475">
        <f>DCB!E17</f>
        <v>0</v>
      </c>
      <c r="F26" s="475">
        <f>DCB!F17</f>
        <v>0</v>
      </c>
      <c r="G26" s="475">
        <f>DCB!G17</f>
        <v>0</v>
      </c>
      <c r="H26" s="475">
        <f>DCB!H17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345" customFormat="1" ht="14.25" x14ac:dyDescent="0.2">
      <c r="A27" s="346">
        <v>17</v>
      </c>
      <c r="B27" s="347" t="s">
        <v>30</v>
      </c>
      <c r="C27" s="475">
        <f>DHANLAXMI!C17</f>
        <v>0</v>
      </c>
      <c r="D27" s="475">
        <f>DHANLAXMI!D17</f>
        <v>0</v>
      </c>
      <c r="E27" s="475">
        <f>DHANLAXMI!E17</f>
        <v>0</v>
      </c>
      <c r="F27" s="475">
        <f>DHANLAXMI!F17</f>
        <v>0</v>
      </c>
      <c r="G27" s="475">
        <f>DHANLAXMI!G17</f>
        <v>0</v>
      </c>
      <c r="H27" s="475">
        <f>DHANLAXMI!H17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45" customFormat="1" ht="14.25" x14ac:dyDescent="0.2">
      <c r="A28" s="346">
        <v>18</v>
      </c>
      <c r="B28" s="347" t="s">
        <v>31</v>
      </c>
      <c r="C28" s="475">
        <f>FEDERAL!C17</f>
        <v>0</v>
      </c>
      <c r="D28" s="475">
        <f>FEDERAL!D17</f>
        <v>0</v>
      </c>
      <c r="E28" s="475">
        <f>FEDERAL!E17</f>
        <v>0</v>
      </c>
      <c r="F28" s="475">
        <f>FEDERAL!F17</f>
        <v>0</v>
      </c>
      <c r="G28" s="475">
        <f>FEDERAL!G17</f>
        <v>0</v>
      </c>
      <c r="H28" s="475">
        <f>FEDERAL!H17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45" customFormat="1" ht="14.25" x14ac:dyDescent="0.2">
      <c r="A29" s="346">
        <v>19</v>
      </c>
      <c r="B29" s="347" t="s">
        <v>32</v>
      </c>
      <c r="C29" s="475">
        <f>HDFC!C17</f>
        <v>2</v>
      </c>
      <c r="D29" s="475">
        <f>HDFC!D17</f>
        <v>10</v>
      </c>
      <c r="E29" s="475">
        <f>HDFC!E17</f>
        <v>0</v>
      </c>
      <c r="F29" s="475">
        <f>HDFC!F17</f>
        <v>12</v>
      </c>
      <c r="G29" s="475">
        <f>HDFC!G17</f>
        <v>49039.98</v>
      </c>
      <c r="H29" s="475">
        <f>HDFC!H17</f>
        <v>93631.73</v>
      </c>
      <c r="I29" s="475">
        <f t="shared" si="0"/>
        <v>142671.71</v>
      </c>
      <c r="J29" s="475">
        <f t="shared" si="1"/>
        <v>11889.309166666666</v>
      </c>
      <c r="K29" s="475">
        <f t="shared" si="2"/>
        <v>190.92938047690882</v>
      </c>
    </row>
    <row r="30" spans="1:11" s="345" customFormat="1" ht="14.25" x14ac:dyDescent="0.2">
      <c r="A30" s="346">
        <v>20</v>
      </c>
      <c r="B30" s="347" t="s">
        <v>33</v>
      </c>
      <c r="C30" s="475">
        <f>ICICI!C17</f>
        <v>6</v>
      </c>
      <c r="D30" s="475">
        <f>ICICI!D17</f>
        <v>6</v>
      </c>
      <c r="E30" s="475">
        <f>ICICI!E17</f>
        <v>0</v>
      </c>
      <c r="F30" s="475">
        <f>ICICI!F17</f>
        <v>12</v>
      </c>
      <c r="G30" s="475">
        <f>ICICI!G17</f>
        <v>65570.87</v>
      </c>
      <c r="H30" s="475">
        <f>ICICI!H17</f>
        <v>56662.73</v>
      </c>
      <c r="I30" s="475">
        <f t="shared" si="0"/>
        <v>122233.60000000001</v>
      </c>
      <c r="J30" s="475">
        <f t="shared" si="1"/>
        <v>10186.133333333333</v>
      </c>
      <c r="K30" s="475">
        <f t="shared" si="2"/>
        <v>86.414485578733363</v>
      </c>
    </row>
    <row r="31" spans="1:11" s="345" customFormat="1" ht="14.25" x14ac:dyDescent="0.2">
      <c r="A31" s="346">
        <v>21</v>
      </c>
      <c r="B31" s="347" t="s">
        <v>34</v>
      </c>
      <c r="C31" s="475">
        <f>IDBI!C17</f>
        <v>1</v>
      </c>
      <c r="D31" s="475">
        <f>IDBI!D17</f>
        <v>3</v>
      </c>
      <c r="E31" s="475">
        <f>IDBI!E17</f>
        <v>0</v>
      </c>
      <c r="F31" s="475">
        <f>IDBI!F17</f>
        <v>4</v>
      </c>
      <c r="G31" s="475">
        <f>IDBI!G17</f>
        <v>25712.46</v>
      </c>
      <c r="H31" s="475">
        <f>IDBI!H17</f>
        <v>13664.61</v>
      </c>
      <c r="I31" s="475">
        <f t="shared" si="0"/>
        <v>39377.07</v>
      </c>
      <c r="J31" s="475">
        <f t="shared" si="1"/>
        <v>9844.2674999999999</v>
      </c>
      <c r="K31" s="475">
        <f t="shared" si="2"/>
        <v>53.143923218548515</v>
      </c>
    </row>
    <row r="32" spans="1:11" s="345" customFormat="1" ht="14.25" x14ac:dyDescent="0.2">
      <c r="A32" s="346">
        <v>22</v>
      </c>
      <c r="B32" s="347" t="s">
        <v>35</v>
      </c>
      <c r="C32" s="475">
        <f>IDFC!C17</f>
        <v>0</v>
      </c>
      <c r="D32" s="475">
        <f>IDFC!D17</f>
        <v>0</v>
      </c>
      <c r="E32" s="475">
        <f>IDFC!E17</f>
        <v>0</v>
      </c>
      <c r="F32" s="475">
        <f>IDFC!F17</f>
        <v>0</v>
      </c>
      <c r="G32" s="475">
        <f>IDFC!G17</f>
        <v>0</v>
      </c>
      <c r="H32" s="475">
        <f>IDFC!H17</f>
        <v>3472.89</v>
      </c>
      <c r="I32" s="475">
        <f t="shared" si="0"/>
        <v>3472.89</v>
      </c>
      <c r="J32" s="475" t="e">
        <f t="shared" si="1"/>
        <v>#DIV/0!</v>
      </c>
      <c r="K32" s="475" t="e">
        <f t="shared" si="2"/>
        <v>#DIV/0!</v>
      </c>
    </row>
    <row r="33" spans="1:11" s="345" customFormat="1" ht="14.25" x14ac:dyDescent="0.2">
      <c r="A33" s="346">
        <v>23</v>
      </c>
      <c r="B33" s="347" t="s">
        <v>36</v>
      </c>
      <c r="C33" s="475">
        <f>INDUSIND!C17</f>
        <v>0</v>
      </c>
      <c r="D33" s="475">
        <f>INDUSIND!D17</f>
        <v>1</v>
      </c>
      <c r="E33" s="475">
        <f>INDUSIND!E17</f>
        <v>0</v>
      </c>
      <c r="F33" s="475">
        <f>INDUSIND!F17</f>
        <v>1</v>
      </c>
      <c r="G33" s="475">
        <f>INDUSIND!G17</f>
        <v>0.1</v>
      </c>
      <c r="H33" s="475">
        <f>INDUSIND!H17</f>
        <v>0</v>
      </c>
      <c r="I33" s="475">
        <f t="shared" si="0"/>
        <v>0.1</v>
      </c>
      <c r="J33" s="475">
        <f t="shared" si="1"/>
        <v>0.1</v>
      </c>
      <c r="K33" s="475">
        <f t="shared" si="2"/>
        <v>0</v>
      </c>
    </row>
    <row r="34" spans="1:11" s="345" customFormat="1" ht="14.25" x14ac:dyDescent="0.2">
      <c r="A34" s="346">
        <v>24</v>
      </c>
      <c r="B34" s="347" t="s">
        <v>37</v>
      </c>
      <c r="C34" s="475">
        <f>KB!C17</f>
        <v>0</v>
      </c>
      <c r="D34" s="475">
        <f>KB!D17</f>
        <v>0</v>
      </c>
      <c r="E34" s="475">
        <f>KB!E17</f>
        <v>0</v>
      </c>
      <c r="F34" s="475">
        <f>KB!F17</f>
        <v>0</v>
      </c>
      <c r="G34" s="475">
        <f>KB!G17</f>
        <v>0</v>
      </c>
      <c r="H34" s="475">
        <f>KB!H17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45" customFormat="1" ht="14.25" x14ac:dyDescent="0.2">
      <c r="A35" s="346">
        <v>25</v>
      </c>
      <c r="B35" s="347" t="s">
        <v>38</v>
      </c>
      <c r="C35" s="475">
        <f>KARUR!C17</f>
        <v>0</v>
      </c>
      <c r="D35" s="475">
        <f>KARUR!D17</f>
        <v>0</v>
      </c>
      <c r="E35" s="475">
        <f>KARUR!E17</f>
        <v>0</v>
      </c>
      <c r="F35" s="475">
        <f>KARUR!F17</f>
        <v>0</v>
      </c>
      <c r="G35" s="475">
        <f>KARUR!G17</f>
        <v>0</v>
      </c>
      <c r="H35" s="475">
        <f>KARUR!H17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45" customFormat="1" ht="14.25" x14ac:dyDescent="0.2">
      <c r="A36" s="346">
        <v>26</v>
      </c>
      <c r="B36" s="347" t="s">
        <v>39</v>
      </c>
      <c r="C36" s="475">
        <f>KOTAK!C17</f>
        <v>3</v>
      </c>
      <c r="D36" s="475">
        <f>KOTAK!D17</f>
        <v>2</v>
      </c>
      <c r="E36" s="475">
        <f>KOTAK!E17</f>
        <v>0</v>
      </c>
      <c r="F36" s="475">
        <f>KOTAK!F17</f>
        <v>5</v>
      </c>
      <c r="G36" s="475">
        <f>KOTAK!G17</f>
        <v>2311.02</v>
      </c>
      <c r="H36" s="475">
        <f>KOTAK!H17</f>
        <v>12722.77</v>
      </c>
      <c r="I36" s="475">
        <f t="shared" si="0"/>
        <v>15033.79</v>
      </c>
      <c r="J36" s="475">
        <f t="shared" si="1"/>
        <v>3006.7580000000003</v>
      </c>
      <c r="K36" s="475">
        <f t="shared" si="2"/>
        <v>550.52617458957525</v>
      </c>
    </row>
    <row r="37" spans="1:11" s="345" customFormat="1" ht="14.25" x14ac:dyDescent="0.2">
      <c r="A37" s="346">
        <v>27</v>
      </c>
      <c r="B37" s="347" t="s">
        <v>40</v>
      </c>
      <c r="C37" s="475">
        <f>RBL!C17</f>
        <v>0</v>
      </c>
      <c r="D37" s="475">
        <f>RBL!D17</f>
        <v>0</v>
      </c>
      <c r="E37" s="475">
        <f>RBL!E17</f>
        <v>0</v>
      </c>
      <c r="F37" s="475">
        <f>RBL!F17</f>
        <v>0</v>
      </c>
      <c r="G37" s="475">
        <f>RBL!G17</f>
        <v>0</v>
      </c>
      <c r="H37" s="475">
        <f>RBL!H17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45" customFormat="1" ht="14.25" x14ac:dyDescent="0.2">
      <c r="A38" s="346">
        <v>28</v>
      </c>
      <c r="B38" s="347" t="s">
        <v>41</v>
      </c>
      <c r="C38" s="475">
        <f>YES!C17</f>
        <v>0</v>
      </c>
      <c r="D38" s="475">
        <f>YES!D17</f>
        <v>0</v>
      </c>
      <c r="E38" s="475">
        <f>YES!E17</f>
        <v>0</v>
      </c>
      <c r="F38" s="475">
        <f>YES!F17</f>
        <v>0</v>
      </c>
      <c r="G38" s="475">
        <f>YES!G17</f>
        <v>0</v>
      </c>
      <c r="H38" s="475">
        <f>YES!H17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45" customFormat="1" ht="14.25" x14ac:dyDescent="0.2">
      <c r="A39" s="346">
        <v>29</v>
      </c>
      <c r="B39" s="347" t="s">
        <v>43</v>
      </c>
      <c r="C39" s="475">
        <f>AU!C17</f>
        <v>0</v>
      </c>
      <c r="D39" s="475">
        <f>AU!D17</f>
        <v>2</v>
      </c>
      <c r="E39" s="475">
        <f>AU!E17</f>
        <v>0</v>
      </c>
      <c r="F39" s="475">
        <f>AU!F17</f>
        <v>2</v>
      </c>
      <c r="G39" s="475">
        <f>AU!G17</f>
        <v>0</v>
      </c>
      <c r="H39" s="475">
        <f>AU!H17</f>
        <v>1607.55</v>
      </c>
      <c r="I39" s="475">
        <f t="shared" si="0"/>
        <v>1607.55</v>
      </c>
      <c r="J39" s="475">
        <f t="shared" si="1"/>
        <v>803.77499999999998</v>
      </c>
      <c r="K39" s="475" t="e">
        <f t="shared" si="2"/>
        <v>#DIV/0!</v>
      </c>
    </row>
    <row r="40" spans="1:11" s="345" customFormat="1" ht="14.25" x14ac:dyDescent="0.2">
      <c r="A40" s="346">
        <v>30</v>
      </c>
      <c r="B40" s="347" t="s">
        <v>44</v>
      </c>
      <c r="C40" s="475">
        <f>Equitas!C17</f>
        <v>0</v>
      </c>
      <c r="D40" s="475">
        <f>Equitas!D17</f>
        <v>2</v>
      </c>
      <c r="E40" s="475">
        <f>Equitas!E17</f>
        <v>0</v>
      </c>
      <c r="F40" s="475">
        <f>Equitas!F17</f>
        <v>2</v>
      </c>
      <c r="G40" s="475">
        <f>Equitas!G17</f>
        <v>3252.68</v>
      </c>
      <c r="H40" s="475">
        <f>Equitas!H17</f>
        <v>2356.66</v>
      </c>
      <c r="I40" s="475">
        <f t="shared" si="0"/>
        <v>5609.34</v>
      </c>
      <c r="J40" s="475">
        <f t="shared" si="1"/>
        <v>2804.67</v>
      </c>
      <c r="K40" s="475">
        <f t="shared" si="2"/>
        <v>72.452869633655936</v>
      </c>
    </row>
    <row r="41" spans="1:11" s="345" customFormat="1" ht="14.25" x14ac:dyDescent="0.2">
      <c r="A41" s="346">
        <v>31</v>
      </c>
      <c r="B41" s="347" t="s">
        <v>45</v>
      </c>
      <c r="C41" s="475">
        <f>ESAF!C17</f>
        <v>0</v>
      </c>
      <c r="D41" s="475">
        <f>ESAF!D17</f>
        <v>0</v>
      </c>
      <c r="E41" s="475">
        <f>ESAF!E17</f>
        <v>0</v>
      </c>
      <c r="F41" s="475">
        <f>ESAF!F17</f>
        <v>0</v>
      </c>
      <c r="G41" s="475">
        <f>ESAF!G17</f>
        <v>0</v>
      </c>
      <c r="H41" s="475">
        <f>ESAF!H17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345" customFormat="1" ht="14.25" x14ac:dyDescent="0.2">
      <c r="A42" s="346">
        <v>32</v>
      </c>
      <c r="B42" s="347" t="s">
        <v>46</v>
      </c>
      <c r="C42" s="475">
        <f>Fincare!C17</f>
        <v>1</v>
      </c>
      <c r="D42" s="475">
        <f>Fincare!D17</f>
        <v>3</v>
      </c>
      <c r="E42" s="475">
        <f>Fincare!E17</f>
        <v>0</v>
      </c>
      <c r="F42" s="475">
        <f>Fincare!F17</f>
        <v>4</v>
      </c>
      <c r="G42" s="475">
        <f>Fincare!G17</f>
        <v>228.57</v>
      </c>
      <c r="H42" s="475">
        <f>Fincare!H17</f>
        <v>4102.83</v>
      </c>
      <c r="I42" s="475">
        <f t="shared" si="0"/>
        <v>4331.3999999999996</v>
      </c>
      <c r="J42" s="475">
        <f t="shared" si="1"/>
        <v>1082.8499999999999</v>
      </c>
      <c r="K42" s="475">
        <f t="shared" si="2"/>
        <v>1794.9993437458986</v>
      </c>
    </row>
    <row r="43" spans="1:11" s="345" customFormat="1" ht="14.25" x14ac:dyDescent="0.2">
      <c r="A43" s="346">
        <v>33</v>
      </c>
      <c r="B43" s="347" t="s">
        <v>47</v>
      </c>
      <c r="C43" s="475">
        <f>Jana!C17</f>
        <v>0</v>
      </c>
      <c r="D43" s="475">
        <f>Jana!D17</f>
        <v>0</v>
      </c>
      <c r="E43" s="475">
        <f>Jana!E17</f>
        <v>0</v>
      </c>
      <c r="F43" s="475">
        <f>Jana!F17</f>
        <v>0</v>
      </c>
      <c r="G43" s="475">
        <f>Jana!G17</f>
        <v>0</v>
      </c>
      <c r="H43" s="475">
        <f>Jana!H17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45" customFormat="1" ht="14.25" x14ac:dyDescent="0.2">
      <c r="A44" s="346">
        <v>34</v>
      </c>
      <c r="B44" s="347" t="s">
        <v>48</v>
      </c>
      <c r="C44" s="475">
        <f>Suryoday!C17</f>
        <v>0</v>
      </c>
      <c r="D44" s="475">
        <f>Suryoday!D17</f>
        <v>0</v>
      </c>
      <c r="E44" s="475">
        <f>Suryoday!E17</f>
        <v>0</v>
      </c>
      <c r="F44" s="475">
        <f>Suryoday!F17</f>
        <v>0</v>
      </c>
      <c r="G44" s="475">
        <f>Suryoday!G17</f>
        <v>0</v>
      </c>
      <c r="H44" s="475">
        <f>Suryoday!H17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345" customFormat="1" ht="14.25" x14ac:dyDescent="0.2">
      <c r="A45" s="346">
        <v>35</v>
      </c>
      <c r="B45" s="347" t="s">
        <v>49</v>
      </c>
      <c r="C45" s="475">
        <f>Ujjivan!C17</f>
        <v>0</v>
      </c>
      <c r="D45" s="475">
        <f>Ujjivan!D17</f>
        <v>0</v>
      </c>
      <c r="E45" s="475">
        <f>Ujjivan!E17</f>
        <v>0</v>
      </c>
      <c r="F45" s="475">
        <f>Ujjivan!F17</f>
        <v>0</v>
      </c>
      <c r="G45" s="475">
        <f>Ujjivan!G17</f>
        <v>0</v>
      </c>
      <c r="H45" s="475">
        <f>Ujjivan!H17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45" customFormat="1" ht="14.25" x14ac:dyDescent="0.2">
      <c r="A46" s="346">
        <v>36</v>
      </c>
      <c r="B46" s="347" t="s">
        <v>50</v>
      </c>
      <c r="C46" s="475">
        <f>utkarsh!C17</f>
        <v>0</v>
      </c>
      <c r="D46" s="475">
        <f>utkarsh!D17</f>
        <v>0</v>
      </c>
      <c r="E46" s="475">
        <f>utkarsh!E17</f>
        <v>0</v>
      </c>
      <c r="F46" s="475">
        <f>utkarsh!F17</f>
        <v>0</v>
      </c>
      <c r="G46" s="475">
        <f>utkarsh!G17</f>
        <v>0</v>
      </c>
      <c r="H46" s="475">
        <f>utkarsh!H17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45" customFormat="1" ht="14.25" x14ac:dyDescent="0.2">
      <c r="A47" s="346">
        <v>37</v>
      </c>
      <c r="B47" s="347" t="s">
        <v>52</v>
      </c>
      <c r="C47" s="475">
        <f>DBS!C17</f>
        <v>0</v>
      </c>
      <c r="D47" s="475">
        <f>DBS!D17</f>
        <v>0</v>
      </c>
      <c r="E47" s="475">
        <f>DBS!E17</f>
        <v>0</v>
      </c>
      <c r="F47" s="475">
        <f>DBS!F17</f>
        <v>0</v>
      </c>
      <c r="G47" s="475">
        <f>DBS!G17</f>
        <v>0</v>
      </c>
      <c r="H47" s="475">
        <f>DBS!H17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45" customFormat="1" ht="14.25" x14ac:dyDescent="0.2">
      <c r="A48" s="346">
        <v>38</v>
      </c>
      <c r="B48" s="347" t="s">
        <v>54</v>
      </c>
      <c r="C48" s="475">
        <f>APB!C17</f>
        <v>0</v>
      </c>
      <c r="D48" s="475">
        <f>APB!D17</f>
        <v>0</v>
      </c>
      <c r="E48" s="475">
        <f>APB!E17</f>
        <v>0</v>
      </c>
      <c r="F48" s="475">
        <f>APB!F17</f>
        <v>0</v>
      </c>
      <c r="G48" s="475">
        <f>APB!G17</f>
        <v>0</v>
      </c>
      <c r="H48" s="475">
        <f>APB!H17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45" customFormat="1" ht="14.25" x14ac:dyDescent="0.2">
      <c r="A49" s="346">
        <v>39</v>
      </c>
      <c r="B49" s="347" t="s">
        <v>55</v>
      </c>
      <c r="C49" s="475">
        <f>FINO!C17</f>
        <v>0</v>
      </c>
      <c r="D49" s="475">
        <f>FINO!D17</f>
        <v>0</v>
      </c>
      <c r="E49" s="475">
        <f>FINO!E17</f>
        <v>0</v>
      </c>
      <c r="F49" s="475">
        <f>FINO!F17</f>
        <v>0</v>
      </c>
      <c r="G49" s="475">
        <f>FINO!G17</f>
        <v>0</v>
      </c>
      <c r="H49" s="475">
        <f>FINO!H17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45" customFormat="1" ht="14.25" x14ac:dyDescent="0.2">
      <c r="A50" s="346">
        <v>40</v>
      </c>
      <c r="B50" s="347" t="s">
        <v>56</v>
      </c>
      <c r="C50" s="475">
        <f>'Indian Post'!C17</f>
        <v>0</v>
      </c>
      <c r="D50" s="475">
        <f>'Indian Post'!D17</f>
        <v>1</v>
      </c>
      <c r="E50" s="475">
        <f>'Indian Post'!E17</f>
        <v>0</v>
      </c>
      <c r="F50" s="475">
        <f>'Indian Post'!F17</f>
        <v>1</v>
      </c>
      <c r="G50" s="475">
        <f>'Indian Post'!G17</f>
        <v>1900.92</v>
      </c>
      <c r="H50" s="475">
        <f>'Indian Post'!H17</f>
        <v>0</v>
      </c>
      <c r="I50" s="475">
        <f t="shared" si="0"/>
        <v>1900.92</v>
      </c>
      <c r="J50" s="475">
        <f t="shared" si="1"/>
        <v>1900.92</v>
      </c>
      <c r="K50" s="475">
        <f t="shared" si="2"/>
        <v>0</v>
      </c>
    </row>
    <row r="51" spans="1:11" s="345" customFormat="1" ht="14.25" x14ac:dyDescent="0.2">
      <c r="A51" s="346">
        <v>41</v>
      </c>
      <c r="B51" s="347" t="s">
        <v>58</v>
      </c>
      <c r="C51" s="475">
        <f>'Maharashtra GB'!C17</f>
        <v>0</v>
      </c>
      <c r="D51" s="475">
        <f>'Maharashtra GB'!D17</f>
        <v>0</v>
      </c>
      <c r="E51" s="475">
        <f>'Maharashtra GB'!E17</f>
        <v>0</v>
      </c>
      <c r="F51" s="475">
        <f>'Maharashtra GB'!F17</f>
        <v>0</v>
      </c>
      <c r="G51" s="475">
        <f>'Maharashtra GB'!G17</f>
        <v>0</v>
      </c>
      <c r="H51" s="475">
        <f>'Maharashtra GB'!H17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45" customFormat="1" ht="14.25" x14ac:dyDescent="0.2">
      <c r="A52" s="346">
        <v>42</v>
      </c>
      <c r="B52" s="347" t="s">
        <v>59</v>
      </c>
      <c r="C52" s="475">
        <f>'Vidharbha Konkan GB'!C17</f>
        <v>13</v>
      </c>
      <c r="D52" s="475">
        <f>'Vidharbha Konkan GB'!D17</f>
        <v>2</v>
      </c>
      <c r="E52" s="475">
        <f>'Vidharbha Konkan GB'!E17</f>
        <v>12</v>
      </c>
      <c r="F52" s="475">
        <f>'Vidharbha Konkan GB'!F17</f>
        <v>27</v>
      </c>
      <c r="G52" s="475">
        <f>'Vidharbha Konkan GB'!G17</f>
        <v>51055.62</v>
      </c>
      <c r="H52" s="475">
        <f>'Vidharbha Konkan GB'!H17</f>
        <v>51236.5</v>
      </c>
      <c r="I52" s="475">
        <f t="shared" si="0"/>
        <v>102292.12</v>
      </c>
      <c r="J52" s="475">
        <f t="shared" si="1"/>
        <v>3788.5970370370369</v>
      </c>
      <c r="K52" s="475">
        <f t="shared" si="2"/>
        <v>100.3542802927474</v>
      </c>
    </row>
    <row r="53" spans="1:11" s="345" customFormat="1" ht="14.25" x14ac:dyDescent="0.2">
      <c r="A53" s="346">
        <v>43</v>
      </c>
      <c r="B53" s="347" t="s">
        <v>61</v>
      </c>
      <c r="C53" s="475">
        <f>M.S.Coop!C17</f>
        <v>34</v>
      </c>
      <c r="D53" s="475">
        <f>M.S.Coop!D17</f>
        <v>0</v>
      </c>
      <c r="E53" s="475">
        <f>M.S.Coop!E17</f>
        <v>16</v>
      </c>
      <c r="F53" s="475">
        <f>M.S.Coop!F17</f>
        <v>50</v>
      </c>
      <c r="G53" s="475">
        <f>M.S.Coop!G17</f>
        <v>41531.58</v>
      </c>
      <c r="H53" s="475">
        <f>M.S.Coop!H17</f>
        <v>54348.88</v>
      </c>
      <c r="I53" s="475">
        <f t="shared" si="0"/>
        <v>95880.459999999992</v>
      </c>
      <c r="J53" s="475">
        <f t="shared" si="1"/>
        <v>1917.6091999999999</v>
      </c>
      <c r="K53" s="475">
        <f t="shared" si="2"/>
        <v>130.8615756973368</v>
      </c>
    </row>
    <row r="54" spans="1:11" s="344" customFormat="1" ht="15" x14ac:dyDescent="0.2">
      <c r="A54" s="552" t="s">
        <v>63</v>
      </c>
      <c r="B54" s="553"/>
      <c r="C54" s="476">
        <f t="shared" ref="C54:I54" si="3">SUM(C4:C53)</f>
        <v>107</v>
      </c>
      <c r="D54" s="476">
        <f t="shared" si="3"/>
        <v>120</v>
      </c>
      <c r="E54" s="476">
        <f t="shared" si="3"/>
        <v>28</v>
      </c>
      <c r="F54" s="476">
        <f t="shared" si="3"/>
        <v>255</v>
      </c>
      <c r="G54" s="477">
        <f t="shared" si="3"/>
        <v>1257742.0300000003</v>
      </c>
      <c r="H54" s="477">
        <f t="shared" si="3"/>
        <v>922549.38000000024</v>
      </c>
      <c r="I54" s="477">
        <f t="shared" si="3"/>
        <v>2180291.41</v>
      </c>
      <c r="J54" s="477">
        <f t="shared" si="1"/>
        <v>8550.1623921568626</v>
      </c>
      <c r="K54" s="477">
        <f t="shared" si="2"/>
        <v>73.349650245845737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170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49" customFormat="1" ht="14.25" x14ac:dyDescent="0.2">
      <c r="A11" s="350">
        <v>1</v>
      </c>
      <c r="B11" s="351" t="s">
        <v>13</v>
      </c>
      <c r="C11" s="475">
        <f>BOB!C18</f>
        <v>0</v>
      </c>
      <c r="D11" s="475">
        <f>BOB!D18</f>
        <v>3</v>
      </c>
      <c r="E11" s="475">
        <f>BOB!E18</f>
        <v>2</v>
      </c>
      <c r="F11" s="475">
        <f>BOB!F18</f>
        <v>5</v>
      </c>
      <c r="G11" s="475">
        <f>BOB!G18</f>
        <v>57321.25</v>
      </c>
      <c r="H11" s="475">
        <f>BOB!H18</f>
        <v>12597.06</v>
      </c>
      <c r="I11" s="475">
        <f t="shared" ref="I11:I53" si="0">(G11+H11)</f>
        <v>69918.31</v>
      </c>
      <c r="J11" s="475">
        <f t="shared" ref="J11:J54" si="1">(I11/F11)</f>
        <v>13983.662</v>
      </c>
      <c r="K11" s="475">
        <f t="shared" ref="K11:K54" si="2">(H11/G11)*100</f>
        <v>21.976247901083802</v>
      </c>
    </row>
    <row r="12" spans="1:11" s="349" customFormat="1" ht="14.25" x14ac:dyDescent="0.2">
      <c r="A12" s="350">
        <v>2</v>
      </c>
      <c r="B12" s="351" t="s">
        <v>14</v>
      </c>
      <c r="C12" s="475">
        <f>BOI!C18</f>
        <v>26</v>
      </c>
      <c r="D12" s="475">
        <f>BOI!D18</f>
        <v>8</v>
      </c>
      <c r="E12" s="475">
        <f>BOI!E18</f>
        <v>3</v>
      </c>
      <c r="F12" s="475">
        <f>BOI!F18</f>
        <v>37</v>
      </c>
      <c r="G12" s="475">
        <f>BOI!G18</f>
        <v>314214.96000000002</v>
      </c>
      <c r="H12" s="475">
        <f>BOI!H18</f>
        <v>78310.67</v>
      </c>
      <c r="I12" s="475">
        <f t="shared" si="0"/>
        <v>392525.63</v>
      </c>
      <c r="J12" s="475">
        <f t="shared" si="1"/>
        <v>10608.800810810812</v>
      </c>
      <c r="K12" s="475">
        <f t="shared" si="2"/>
        <v>24.922642130088267</v>
      </c>
    </row>
    <row r="13" spans="1:11" s="349" customFormat="1" ht="14.25" x14ac:dyDescent="0.2">
      <c r="A13" s="350">
        <v>3</v>
      </c>
      <c r="B13" s="351" t="s">
        <v>15</v>
      </c>
      <c r="C13" s="475">
        <f>BM!C18</f>
        <v>12</v>
      </c>
      <c r="D13" s="475">
        <f>BM!D18</f>
        <v>10</v>
      </c>
      <c r="E13" s="475">
        <f>BM!E18</f>
        <v>4</v>
      </c>
      <c r="F13" s="475">
        <f>BM!F18</f>
        <v>26</v>
      </c>
      <c r="G13" s="475">
        <f>BM!G18</f>
        <v>246746.59</v>
      </c>
      <c r="H13" s="475">
        <f>BM!H18</f>
        <v>74883.740000000005</v>
      </c>
      <c r="I13" s="475">
        <f t="shared" si="0"/>
        <v>321630.33</v>
      </c>
      <c r="J13" s="475">
        <f t="shared" si="1"/>
        <v>12370.397307692308</v>
      </c>
      <c r="K13" s="475">
        <f t="shared" si="2"/>
        <v>30.348439668406364</v>
      </c>
    </row>
    <row r="14" spans="1:11" s="349" customFormat="1" ht="14.25" x14ac:dyDescent="0.2">
      <c r="A14" s="350">
        <v>4</v>
      </c>
      <c r="B14" s="351" t="s">
        <v>16</v>
      </c>
      <c r="C14" s="475">
        <f>CB!C18</f>
        <v>0</v>
      </c>
      <c r="D14" s="475">
        <f>CB!D18</f>
        <v>2</v>
      </c>
      <c r="E14" s="475">
        <f>CB!E18</f>
        <v>1</v>
      </c>
      <c r="F14" s="475">
        <f>CB!F18</f>
        <v>3</v>
      </c>
      <c r="G14" s="475">
        <f>CB!G18</f>
        <v>21926.92</v>
      </c>
      <c r="H14" s="475">
        <f>CB!H18</f>
        <v>6256.93</v>
      </c>
      <c r="I14" s="475">
        <f t="shared" si="0"/>
        <v>28183.85</v>
      </c>
      <c r="J14" s="475">
        <f t="shared" si="1"/>
        <v>9394.6166666666668</v>
      </c>
      <c r="K14" s="475">
        <f t="shared" si="2"/>
        <v>28.53538025404389</v>
      </c>
    </row>
    <row r="15" spans="1:11" s="349" customFormat="1" ht="14.25" x14ac:dyDescent="0.2">
      <c r="A15" s="350">
        <v>5</v>
      </c>
      <c r="B15" s="351" t="s">
        <v>17</v>
      </c>
      <c r="C15" s="475">
        <f>CBI!C18</f>
        <v>0</v>
      </c>
      <c r="D15" s="475">
        <f>CBI!D18</f>
        <v>2</v>
      </c>
      <c r="E15" s="475">
        <f>CBI!E18</f>
        <v>1</v>
      </c>
      <c r="F15" s="475">
        <f>CBI!F18</f>
        <v>3</v>
      </c>
      <c r="G15" s="475">
        <f>CBI!G18</f>
        <v>21778.07</v>
      </c>
      <c r="H15" s="475">
        <f>CBI!H18</f>
        <v>2489.23</v>
      </c>
      <c r="I15" s="475">
        <f t="shared" si="0"/>
        <v>24267.3</v>
      </c>
      <c r="J15" s="475">
        <f t="shared" si="1"/>
        <v>8089.0999999999995</v>
      </c>
      <c r="K15" s="475">
        <f t="shared" si="2"/>
        <v>11.429984383372815</v>
      </c>
    </row>
    <row r="16" spans="1:11" s="349" customFormat="1" ht="14.25" x14ac:dyDescent="0.2">
      <c r="A16" s="350">
        <v>6</v>
      </c>
      <c r="B16" s="351" t="s">
        <v>18</v>
      </c>
      <c r="C16" s="475">
        <f>IB!C18</f>
        <v>3</v>
      </c>
      <c r="D16" s="475">
        <f>IB!D18</f>
        <v>1</v>
      </c>
      <c r="E16" s="475">
        <f>IB!E18</f>
        <v>1</v>
      </c>
      <c r="F16" s="475">
        <f>IB!F18</f>
        <v>5</v>
      </c>
      <c r="G16" s="475">
        <f>IB!G18</f>
        <v>30169.200000000001</v>
      </c>
      <c r="H16" s="475">
        <f>IB!H18</f>
        <v>3950.66</v>
      </c>
      <c r="I16" s="475">
        <f t="shared" si="0"/>
        <v>34119.86</v>
      </c>
      <c r="J16" s="475">
        <f t="shared" si="1"/>
        <v>6823.9719999999998</v>
      </c>
      <c r="K16" s="475">
        <f t="shared" si="2"/>
        <v>13.095010805722392</v>
      </c>
    </row>
    <row r="17" spans="1:11" s="349" customFormat="1" ht="14.25" x14ac:dyDescent="0.2">
      <c r="A17" s="350">
        <v>7</v>
      </c>
      <c r="B17" s="351" t="s">
        <v>19</v>
      </c>
      <c r="C17" s="475">
        <f>IOB!C18</f>
        <v>0</v>
      </c>
      <c r="D17" s="475">
        <f>IOB!D18</f>
        <v>2</v>
      </c>
      <c r="E17" s="475">
        <f>IOB!E18</f>
        <v>1</v>
      </c>
      <c r="F17" s="475">
        <f>IOB!F18</f>
        <v>3</v>
      </c>
      <c r="G17" s="475">
        <f>IOB!G18</f>
        <v>9023.2800000000007</v>
      </c>
      <c r="H17" s="475">
        <f>IOB!H18</f>
        <v>3653.59</v>
      </c>
      <c r="I17" s="475">
        <f t="shared" si="0"/>
        <v>12676.87</v>
      </c>
      <c r="J17" s="475">
        <f t="shared" si="1"/>
        <v>4225.6233333333339</v>
      </c>
      <c r="K17" s="475">
        <f t="shared" si="2"/>
        <v>40.490708478513355</v>
      </c>
    </row>
    <row r="18" spans="1:11" s="349" customFormat="1" ht="14.25" x14ac:dyDescent="0.2">
      <c r="A18" s="350">
        <v>8</v>
      </c>
      <c r="B18" s="351" t="s">
        <v>20</v>
      </c>
      <c r="C18" s="475">
        <f>PSB!C18</f>
        <v>0</v>
      </c>
      <c r="D18" s="475">
        <f>PSB!D18</f>
        <v>0</v>
      </c>
      <c r="E18" s="475">
        <f>PSB!E18</f>
        <v>0</v>
      </c>
      <c r="F18" s="475">
        <f>PSB!F18</f>
        <v>0</v>
      </c>
      <c r="G18" s="475">
        <f>PSB!G18</f>
        <v>0</v>
      </c>
      <c r="H18" s="475">
        <f>PSB!H18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49" customFormat="1" ht="14.25" x14ac:dyDescent="0.2">
      <c r="A19" s="350">
        <v>9</v>
      </c>
      <c r="B19" s="351" t="s">
        <v>21</v>
      </c>
      <c r="C19" s="475">
        <f>PNB!C18</f>
        <v>0</v>
      </c>
      <c r="D19" s="475">
        <f>PNB!D18</f>
        <v>2</v>
      </c>
      <c r="E19" s="475">
        <f>PNB!E18</f>
        <v>3</v>
      </c>
      <c r="F19" s="475">
        <f>PNB!F18</f>
        <v>5</v>
      </c>
      <c r="G19" s="475">
        <f>PNB!G18</f>
        <v>91330.99</v>
      </c>
      <c r="H19" s="475">
        <f>PNB!H18</f>
        <v>15513.18</v>
      </c>
      <c r="I19" s="475">
        <f t="shared" si="0"/>
        <v>106844.17000000001</v>
      </c>
      <c r="J19" s="475">
        <f t="shared" si="1"/>
        <v>21368.834000000003</v>
      </c>
      <c r="K19" s="475">
        <f t="shared" si="2"/>
        <v>16.985669376845692</v>
      </c>
    </row>
    <row r="20" spans="1:11" s="349" customFormat="1" ht="14.25" x14ac:dyDescent="0.2">
      <c r="A20" s="350">
        <v>10</v>
      </c>
      <c r="B20" s="351" t="s">
        <v>22</v>
      </c>
      <c r="C20" s="475">
        <f>SBI!C18</f>
        <v>15</v>
      </c>
      <c r="D20" s="475">
        <f>SBI!D18</f>
        <v>12</v>
      </c>
      <c r="E20" s="475">
        <f>SBI!E18</f>
        <v>9</v>
      </c>
      <c r="F20" s="475">
        <f>SBI!F18</f>
        <v>36</v>
      </c>
      <c r="G20" s="475">
        <f>SBI!G18</f>
        <v>416665.38</v>
      </c>
      <c r="H20" s="475">
        <f>SBI!H18</f>
        <v>144275.99</v>
      </c>
      <c r="I20" s="475">
        <f t="shared" si="0"/>
        <v>560941.37</v>
      </c>
      <c r="J20" s="475">
        <f t="shared" si="1"/>
        <v>15581.704722222223</v>
      </c>
      <c r="K20" s="475">
        <f t="shared" si="2"/>
        <v>34.62634452615189</v>
      </c>
    </row>
    <row r="21" spans="1:11" s="349" customFormat="1" ht="14.25" x14ac:dyDescent="0.2">
      <c r="A21" s="350">
        <v>11</v>
      </c>
      <c r="B21" s="351" t="s">
        <v>23</v>
      </c>
      <c r="C21" s="475">
        <f>UCO!C18</f>
        <v>4</v>
      </c>
      <c r="D21" s="475">
        <f>UCO!D18</f>
        <v>3</v>
      </c>
      <c r="E21" s="475">
        <f>UCO!E18</f>
        <v>1</v>
      </c>
      <c r="F21" s="475">
        <f>UCO!F18</f>
        <v>8</v>
      </c>
      <c r="G21" s="475">
        <f>UCO!G18</f>
        <v>74451.78</v>
      </c>
      <c r="H21" s="475">
        <f>UCO!H18</f>
        <v>8475.85</v>
      </c>
      <c r="I21" s="475">
        <f t="shared" si="0"/>
        <v>82927.63</v>
      </c>
      <c r="J21" s="475">
        <f t="shared" si="1"/>
        <v>10365.953750000001</v>
      </c>
      <c r="K21" s="475">
        <f t="shared" si="2"/>
        <v>11.384348366150549</v>
      </c>
    </row>
    <row r="22" spans="1:11" s="349" customFormat="1" ht="14.25" x14ac:dyDescent="0.2">
      <c r="A22" s="350">
        <v>12</v>
      </c>
      <c r="B22" s="351" t="s">
        <v>24</v>
      </c>
      <c r="C22" s="475">
        <f>UBI!C18</f>
        <v>0</v>
      </c>
      <c r="D22" s="475">
        <f>UBI!D18</f>
        <v>3</v>
      </c>
      <c r="E22" s="475">
        <f>UBI!E18</f>
        <v>2</v>
      </c>
      <c r="F22" s="475">
        <f>UBI!F18</f>
        <v>5</v>
      </c>
      <c r="G22" s="475">
        <f>UBI!G18</f>
        <v>50708.93</v>
      </c>
      <c r="H22" s="475">
        <f>UBI!H18</f>
        <v>17161.47</v>
      </c>
      <c r="I22" s="475">
        <f t="shared" si="0"/>
        <v>67870.399999999994</v>
      </c>
      <c r="J22" s="475">
        <f t="shared" si="1"/>
        <v>13574.079999999998</v>
      </c>
      <c r="K22" s="475">
        <f t="shared" si="2"/>
        <v>33.843092331074622</v>
      </c>
    </row>
    <row r="23" spans="1:11" s="349" customFormat="1" ht="14.25" x14ac:dyDescent="0.2">
      <c r="A23" s="350">
        <v>13</v>
      </c>
      <c r="B23" s="351" t="s">
        <v>26</v>
      </c>
      <c r="C23" s="475">
        <f>AXIS!C18</f>
        <v>1</v>
      </c>
      <c r="D23" s="475">
        <f>AXIS!D18</f>
        <v>8</v>
      </c>
      <c r="E23" s="475">
        <f>AXIS!E18</f>
        <v>2</v>
      </c>
      <c r="F23" s="475">
        <f>AXIS!F18</f>
        <v>11</v>
      </c>
      <c r="G23" s="475">
        <f>AXIS!G18</f>
        <v>52555.8</v>
      </c>
      <c r="H23" s="475">
        <f>AXIS!H18</f>
        <v>36273.64</v>
      </c>
      <c r="I23" s="475">
        <f t="shared" si="0"/>
        <v>88829.440000000002</v>
      </c>
      <c r="J23" s="475">
        <f t="shared" si="1"/>
        <v>8075.4036363636369</v>
      </c>
      <c r="K23" s="475">
        <f t="shared" si="2"/>
        <v>69.019289973704133</v>
      </c>
    </row>
    <row r="24" spans="1:11" s="349" customFormat="1" ht="14.25" x14ac:dyDescent="0.2">
      <c r="A24" s="350">
        <v>14</v>
      </c>
      <c r="B24" s="351" t="s">
        <v>27</v>
      </c>
      <c r="C24" s="475">
        <f>BANDHAN!C18</f>
        <v>0</v>
      </c>
      <c r="D24" s="475">
        <f>BANDHAN!D18</f>
        <v>0</v>
      </c>
      <c r="E24" s="475">
        <f>BANDHAN!E18</f>
        <v>1</v>
      </c>
      <c r="F24" s="475">
        <f>BANDHAN!F18</f>
        <v>1</v>
      </c>
      <c r="G24" s="475">
        <f>BANDHAN!G18</f>
        <v>0</v>
      </c>
      <c r="H24" s="475">
        <f>BANDHAN!H18</f>
        <v>11986.6</v>
      </c>
      <c r="I24" s="475">
        <f t="shared" si="0"/>
        <v>11986.6</v>
      </c>
      <c r="J24" s="475">
        <f t="shared" si="1"/>
        <v>11986.6</v>
      </c>
      <c r="K24" s="475" t="e">
        <f t="shared" si="2"/>
        <v>#DIV/0!</v>
      </c>
    </row>
    <row r="25" spans="1:11" s="349" customFormat="1" ht="14.25" x14ac:dyDescent="0.2">
      <c r="A25" s="350">
        <v>15</v>
      </c>
      <c r="B25" s="351" t="s">
        <v>28</v>
      </c>
      <c r="C25" s="475">
        <f>'CSB(CATHOLIC)'!C18</f>
        <v>0</v>
      </c>
      <c r="D25" s="475">
        <f>'CSB(CATHOLIC)'!D18</f>
        <v>0</v>
      </c>
      <c r="E25" s="475">
        <f>'CSB(CATHOLIC)'!E18</f>
        <v>0</v>
      </c>
      <c r="F25" s="475">
        <f>'CSB(CATHOLIC)'!F18</f>
        <v>0</v>
      </c>
      <c r="G25" s="475">
        <f>'CSB(CATHOLIC)'!G18</f>
        <v>0</v>
      </c>
      <c r="H25" s="475">
        <f>'CSB(CATHOLIC)'!H18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49" customFormat="1" ht="14.25" x14ac:dyDescent="0.2">
      <c r="A26" s="350">
        <v>16</v>
      </c>
      <c r="B26" s="351" t="s">
        <v>29</v>
      </c>
      <c r="C26" s="475">
        <f>DCB!C18</f>
        <v>0</v>
      </c>
      <c r="D26" s="475">
        <f>DCB!D18</f>
        <v>0</v>
      </c>
      <c r="E26" s="475">
        <f>DCB!E18</f>
        <v>0</v>
      </c>
      <c r="F26" s="475">
        <f>DCB!F18</f>
        <v>0</v>
      </c>
      <c r="G26" s="475">
        <f>DCB!G18</f>
        <v>0</v>
      </c>
      <c r="H26" s="475">
        <f>DCB!H18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349" customFormat="1" ht="14.25" x14ac:dyDescent="0.2">
      <c r="A27" s="350">
        <v>17</v>
      </c>
      <c r="B27" s="351" t="s">
        <v>30</v>
      </c>
      <c r="C27" s="475">
        <f>DHANLAXMI!C18</f>
        <v>0</v>
      </c>
      <c r="D27" s="475">
        <f>DHANLAXMI!D18</f>
        <v>0</v>
      </c>
      <c r="E27" s="475">
        <f>DHANLAXMI!E18</f>
        <v>0</v>
      </c>
      <c r="F27" s="475">
        <f>DHANLAXMI!F18</f>
        <v>0</v>
      </c>
      <c r="G27" s="475">
        <f>DHANLAXMI!G18</f>
        <v>0</v>
      </c>
      <c r="H27" s="475">
        <f>DHANLAXMI!H18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49" customFormat="1" ht="14.25" x14ac:dyDescent="0.2">
      <c r="A28" s="350">
        <v>18</v>
      </c>
      <c r="B28" s="351" t="s">
        <v>31</v>
      </c>
      <c r="C28" s="475">
        <f>FEDERAL!C18</f>
        <v>0</v>
      </c>
      <c r="D28" s="475">
        <f>FEDERAL!D18</f>
        <v>0</v>
      </c>
      <c r="E28" s="475">
        <f>FEDERAL!E18</f>
        <v>0</v>
      </c>
      <c r="F28" s="475">
        <f>FEDERAL!F18</f>
        <v>0</v>
      </c>
      <c r="G28" s="475">
        <f>FEDERAL!G18</f>
        <v>0</v>
      </c>
      <c r="H28" s="475">
        <f>FEDERAL!H18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49" customFormat="1" ht="14.25" x14ac:dyDescent="0.2">
      <c r="A29" s="350">
        <v>19</v>
      </c>
      <c r="B29" s="351" t="s">
        <v>32</v>
      </c>
      <c r="C29" s="475">
        <f>HDFC!C18</f>
        <v>1</v>
      </c>
      <c r="D29" s="475">
        <f>HDFC!D18</f>
        <v>7</v>
      </c>
      <c r="E29" s="475">
        <f>HDFC!E18</f>
        <v>1</v>
      </c>
      <c r="F29" s="475">
        <f>HDFC!F18</f>
        <v>9</v>
      </c>
      <c r="G29" s="475">
        <f>HDFC!G18</f>
        <v>45790.74</v>
      </c>
      <c r="H29" s="475">
        <f>HDFC!H18</f>
        <v>79408.81</v>
      </c>
      <c r="I29" s="475">
        <f t="shared" si="0"/>
        <v>125199.54999999999</v>
      </c>
      <c r="J29" s="475">
        <f t="shared" si="1"/>
        <v>13911.06111111111</v>
      </c>
      <c r="K29" s="475">
        <f t="shared" si="2"/>
        <v>173.41674321052685</v>
      </c>
    </row>
    <row r="30" spans="1:11" s="349" customFormat="1" ht="14.25" x14ac:dyDescent="0.2">
      <c r="A30" s="350">
        <v>20</v>
      </c>
      <c r="B30" s="351" t="s">
        <v>33</v>
      </c>
      <c r="C30" s="475">
        <f>ICICI!C18</f>
        <v>0</v>
      </c>
      <c r="D30" s="475">
        <f>ICICI!D18</f>
        <v>3</v>
      </c>
      <c r="E30" s="475">
        <f>ICICI!E18</f>
        <v>2</v>
      </c>
      <c r="F30" s="475">
        <f>ICICI!F18</f>
        <v>5</v>
      </c>
      <c r="G30" s="475">
        <f>ICICI!G18</f>
        <v>87419.79</v>
      </c>
      <c r="H30" s="475">
        <f>ICICI!H18</f>
        <v>43566.68</v>
      </c>
      <c r="I30" s="475">
        <f t="shared" si="0"/>
        <v>130986.47</v>
      </c>
      <c r="J30" s="475">
        <f t="shared" si="1"/>
        <v>26197.294000000002</v>
      </c>
      <c r="K30" s="475">
        <f t="shared" si="2"/>
        <v>49.836175538742431</v>
      </c>
    </row>
    <row r="31" spans="1:11" s="349" customFormat="1" ht="14.25" x14ac:dyDescent="0.2">
      <c r="A31" s="350">
        <v>21</v>
      </c>
      <c r="B31" s="351" t="s">
        <v>34</v>
      </c>
      <c r="C31" s="475">
        <f>IDBI!C18</f>
        <v>3</v>
      </c>
      <c r="D31" s="475">
        <f>IDBI!D18</f>
        <v>1</v>
      </c>
      <c r="E31" s="475">
        <f>IDBI!E18</f>
        <v>1</v>
      </c>
      <c r="F31" s="475">
        <f>IDBI!F18</f>
        <v>5</v>
      </c>
      <c r="G31" s="475">
        <f>IDBI!G18</f>
        <v>50802.19</v>
      </c>
      <c r="H31" s="475">
        <f>IDBI!H18</f>
        <v>12695.37</v>
      </c>
      <c r="I31" s="475">
        <f t="shared" si="0"/>
        <v>63497.560000000005</v>
      </c>
      <c r="J31" s="475">
        <f t="shared" si="1"/>
        <v>12699.512000000001</v>
      </c>
      <c r="K31" s="475">
        <f t="shared" si="2"/>
        <v>24.989808510223675</v>
      </c>
    </row>
    <row r="32" spans="1:11" s="349" customFormat="1" ht="14.25" x14ac:dyDescent="0.2">
      <c r="A32" s="350">
        <v>22</v>
      </c>
      <c r="B32" s="351" t="s">
        <v>35</v>
      </c>
      <c r="C32" s="475">
        <f>IDFC!C18</f>
        <v>0</v>
      </c>
      <c r="D32" s="475">
        <f>IDFC!D18</f>
        <v>0</v>
      </c>
      <c r="E32" s="475">
        <f>IDFC!E18</f>
        <v>1</v>
      </c>
      <c r="F32" s="475">
        <f>IDFC!F18</f>
        <v>1</v>
      </c>
      <c r="G32" s="475">
        <f>IDFC!G18</f>
        <v>0</v>
      </c>
      <c r="H32" s="475">
        <f>IDFC!H18</f>
        <v>237.11</v>
      </c>
      <c r="I32" s="475">
        <f t="shared" si="0"/>
        <v>237.11</v>
      </c>
      <c r="J32" s="475">
        <f t="shared" si="1"/>
        <v>237.11</v>
      </c>
      <c r="K32" s="475" t="e">
        <f t="shared" si="2"/>
        <v>#DIV/0!</v>
      </c>
    </row>
    <row r="33" spans="1:11" s="349" customFormat="1" ht="14.25" x14ac:dyDescent="0.2">
      <c r="A33" s="350">
        <v>23</v>
      </c>
      <c r="B33" s="351" t="s">
        <v>36</v>
      </c>
      <c r="C33" s="475">
        <f>INDUSIND!C18</f>
        <v>0</v>
      </c>
      <c r="D33" s="475">
        <f>INDUSIND!D18</f>
        <v>1</v>
      </c>
      <c r="E33" s="475">
        <f>INDUSIND!E18</f>
        <v>1</v>
      </c>
      <c r="F33" s="475">
        <f>INDUSIND!F18</f>
        <v>2</v>
      </c>
      <c r="G33" s="475">
        <f>INDUSIND!G18</f>
        <v>11870.41</v>
      </c>
      <c r="H33" s="475">
        <f>INDUSIND!H18</f>
        <v>220.52</v>
      </c>
      <c r="I33" s="475">
        <f t="shared" si="0"/>
        <v>12090.93</v>
      </c>
      <c r="J33" s="475">
        <f t="shared" si="1"/>
        <v>6045.4650000000001</v>
      </c>
      <c r="K33" s="475">
        <f t="shared" si="2"/>
        <v>1.8577285873023763</v>
      </c>
    </row>
    <row r="34" spans="1:11" s="349" customFormat="1" ht="14.25" x14ac:dyDescent="0.2">
      <c r="A34" s="350">
        <v>24</v>
      </c>
      <c r="B34" s="351" t="s">
        <v>37</v>
      </c>
      <c r="C34" s="475">
        <f>KB!C18</f>
        <v>0</v>
      </c>
      <c r="D34" s="475">
        <f>KB!D18</f>
        <v>0</v>
      </c>
      <c r="E34" s="475">
        <f>KB!E18</f>
        <v>0</v>
      </c>
      <c r="F34" s="475">
        <f>KB!F18</f>
        <v>0</v>
      </c>
      <c r="G34" s="475">
        <f>KB!G18</f>
        <v>0</v>
      </c>
      <c r="H34" s="475">
        <f>KB!H18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49" customFormat="1" ht="14.25" x14ac:dyDescent="0.2">
      <c r="A35" s="350">
        <v>25</v>
      </c>
      <c r="B35" s="351" t="s">
        <v>38</v>
      </c>
      <c r="C35" s="475">
        <f>KARUR!C18</f>
        <v>0</v>
      </c>
      <c r="D35" s="475">
        <f>KARUR!D18</f>
        <v>0</v>
      </c>
      <c r="E35" s="475">
        <f>KARUR!E18</f>
        <v>0</v>
      </c>
      <c r="F35" s="475">
        <f>KARUR!F18</f>
        <v>0</v>
      </c>
      <c r="G35" s="475">
        <f>KARUR!G18</f>
        <v>0</v>
      </c>
      <c r="H35" s="475">
        <f>KARUR!H18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49" customFormat="1" ht="14.25" x14ac:dyDescent="0.2">
      <c r="A36" s="350">
        <v>26</v>
      </c>
      <c r="B36" s="351" t="s">
        <v>39</v>
      </c>
      <c r="C36" s="475">
        <f>KOTAK!C18</f>
        <v>0</v>
      </c>
      <c r="D36" s="475">
        <f>KOTAK!D18</f>
        <v>2</v>
      </c>
      <c r="E36" s="475">
        <f>KOTAK!E18</f>
        <v>0</v>
      </c>
      <c r="F36" s="475">
        <f>KOTAK!F18</f>
        <v>2</v>
      </c>
      <c r="G36" s="475">
        <f>KOTAK!G18</f>
        <v>0.18</v>
      </c>
      <c r="H36" s="475">
        <f>KOTAK!H18</f>
        <v>0</v>
      </c>
      <c r="I36" s="475">
        <f t="shared" si="0"/>
        <v>0.18</v>
      </c>
      <c r="J36" s="475">
        <f t="shared" si="1"/>
        <v>0.09</v>
      </c>
      <c r="K36" s="475">
        <f t="shared" si="2"/>
        <v>0</v>
      </c>
    </row>
    <row r="37" spans="1:11" s="349" customFormat="1" ht="14.25" x14ac:dyDescent="0.2">
      <c r="A37" s="350">
        <v>27</v>
      </c>
      <c r="B37" s="351" t="s">
        <v>40</v>
      </c>
      <c r="C37" s="475">
        <f>RBL!C18</f>
        <v>0</v>
      </c>
      <c r="D37" s="475">
        <f>RBL!D18</f>
        <v>0</v>
      </c>
      <c r="E37" s="475">
        <f>RBL!E18</f>
        <v>0</v>
      </c>
      <c r="F37" s="475">
        <f>RBL!F18</f>
        <v>0</v>
      </c>
      <c r="G37" s="475">
        <f>RBL!G18</f>
        <v>0</v>
      </c>
      <c r="H37" s="475">
        <f>RBL!H18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49" customFormat="1" ht="14.25" x14ac:dyDescent="0.2">
      <c r="A38" s="350">
        <v>28</v>
      </c>
      <c r="B38" s="351" t="s">
        <v>41</v>
      </c>
      <c r="C38" s="475">
        <f>YES!C18</f>
        <v>0</v>
      </c>
      <c r="D38" s="475">
        <f>YES!D18</f>
        <v>0</v>
      </c>
      <c r="E38" s="475">
        <f>YES!E18</f>
        <v>0</v>
      </c>
      <c r="F38" s="475">
        <f>YES!F18</f>
        <v>0</v>
      </c>
      <c r="G38" s="475">
        <f>YES!G18</f>
        <v>0</v>
      </c>
      <c r="H38" s="475">
        <f>YES!H18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49" customFormat="1" ht="14.25" x14ac:dyDescent="0.2">
      <c r="A39" s="350">
        <v>29</v>
      </c>
      <c r="B39" s="351" t="s">
        <v>43</v>
      </c>
      <c r="C39" s="475">
        <f>AU!C18</f>
        <v>0</v>
      </c>
      <c r="D39" s="475">
        <f>AU!D18</f>
        <v>0</v>
      </c>
      <c r="E39" s="475">
        <f>AU!E18</f>
        <v>1</v>
      </c>
      <c r="F39" s="475">
        <f>AU!F18</f>
        <v>1</v>
      </c>
      <c r="G39" s="475">
        <f>AU!G18</f>
        <v>29617.03</v>
      </c>
      <c r="H39" s="475">
        <f>AU!H18</f>
        <v>6997.17</v>
      </c>
      <c r="I39" s="475">
        <f t="shared" si="0"/>
        <v>36614.199999999997</v>
      </c>
      <c r="J39" s="475">
        <f t="shared" si="1"/>
        <v>36614.199999999997</v>
      </c>
      <c r="K39" s="475">
        <f t="shared" si="2"/>
        <v>23.625495196513629</v>
      </c>
    </row>
    <row r="40" spans="1:11" s="349" customFormat="1" ht="14.25" x14ac:dyDescent="0.2">
      <c r="A40" s="350">
        <v>30</v>
      </c>
      <c r="B40" s="351" t="s">
        <v>44</v>
      </c>
      <c r="C40" s="475">
        <f>Equitas!C18</f>
        <v>0</v>
      </c>
      <c r="D40" s="475">
        <f>Equitas!D18</f>
        <v>2</v>
      </c>
      <c r="E40" s="475">
        <f>Equitas!E18</f>
        <v>1</v>
      </c>
      <c r="F40" s="475">
        <f>Equitas!F18</f>
        <v>3</v>
      </c>
      <c r="G40" s="475">
        <f>Equitas!G18</f>
        <v>919.27</v>
      </c>
      <c r="H40" s="475">
        <f>Equitas!H18</f>
        <v>1717.08</v>
      </c>
      <c r="I40" s="475">
        <f t="shared" si="0"/>
        <v>2636.35</v>
      </c>
      <c r="J40" s="475">
        <f t="shared" si="1"/>
        <v>878.7833333333333</v>
      </c>
      <c r="K40" s="475">
        <f t="shared" si="2"/>
        <v>186.7873421301685</v>
      </c>
    </row>
    <row r="41" spans="1:11" s="349" customFormat="1" ht="14.25" x14ac:dyDescent="0.2">
      <c r="A41" s="350">
        <v>31</v>
      </c>
      <c r="B41" s="351" t="s">
        <v>45</v>
      </c>
      <c r="C41" s="475">
        <f>ESAF!C18</f>
        <v>0</v>
      </c>
      <c r="D41" s="475">
        <f>ESAF!D18</f>
        <v>4</v>
      </c>
      <c r="E41" s="475">
        <f>ESAF!E18</f>
        <v>1</v>
      </c>
      <c r="F41" s="475">
        <f>ESAF!F18</f>
        <v>5</v>
      </c>
      <c r="G41" s="475">
        <f>ESAF!G18</f>
        <v>1315.86</v>
      </c>
      <c r="H41" s="475">
        <f>ESAF!H18</f>
        <v>16893.62</v>
      </c>
      <c r="I41" s="475">
        <f t="shared" si="0"/>
        <v>18209.48</v>
      </c>
      <c r="J41" s="475">
        <f t="shared" si="1"/>
        <v>3641.8959999999997</v>
      </c>
      <c r="K41" s="475">
        <f t="shared" si="2"/>
        <v>1283.8463058380071</v>
      </c>
    </row>
    <row r="42" spans="1:11" s="349" customFormat="1" ht="14.25" x14ac:dyDescent="0.2">
      <c r="A42" s="350">
        <v>32</v>
      </c>
      <c r="B42" s="351" t="s">
        <v>46</v>
      </c>
      <c r="C42" s="475">
        <f>Fincare!C18</f>
        <v>0</v>
      </c>
      <c r="D42" s="475">
        <f>Fincare!D18</f>
        <v>0</v>
      </c>
      <c r="E42" s="475">
        <f>Fincare!E18</f>
        <v>0</v>
      </c>
      <c r="F42" s="475">
        <f>Fincare!F18</f>
        <v>0</v>
      </c>
      <c r="G42" s="475">
        <f>Fincare!G18</f>
        <v>0</v>
      </c>
      <c r="H42" s="475">
        <f>Fincare!H18</f>
        <v>0</v>
      </c>
      <c r="I42" s="475">
        <f t="shared" si="0"/>
        <v>0</v>
      </c>
      <c r="J42" s="475" t="e">
        <f t="shared" si="1"/>
        <v>#DIV/0!</v>
      </c>
      <c r="K42" s="475" t="e">
        <f t="shared" si="2"/>
        <v>#DIV/0!</v>
      </c>
    </row>
    <row r="43" spans="1:11" s="349" customFormat="1" ht="14.25" x14ac:dyDescent="0.2">
      <c r="A43" s="350">
        <v>33</v>
      </c>
      <c r="B43" s="351" t="s">
        <v>47</v>
      </c>
      <c r="C43" s="475">
        <f>Jana!C18</f>
        <v>0</v>
      </c>
      <c r="D43" s="475">
        <f>Jana!D18</f>
        <v>0</v>
      </c>
      <c r="E43" s="475">
        <f>Jana!E18</f>
        <v>0</v>
      </c>
      <c r="F43" s="475">
        <f>Jana!F18</f>
        <v>0</v>
      </c>
      <c r="G43" s="475">
        <f>Jana!G18</f>
        <v>0</v>
      </c>
      <c r="H43" s="475">
        <f>Jana!H18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49" customFormat="1" ht="14.25" x14ac:dyDescent="0.2">
      <c r="A44" s="350">
        <v>34</v>
      </c>
      <c r="B44" s="351" t="s">
        <v>48</v>
      </c>
      <c r="C44" s="475">
        <f>Suryoday!C18</f>
        <v>0</v>
      </c>
      <c r="D44" s="475">
        <f>Suryoday!D18</f>
        <v>0</v>
      </c>
      <c r="E44" s="475">
        <f>Suryoday!E18</f>
        <v>0</v>
      </c>
      <c r="F44" s="475">
        <f>Suryoday!F18</f>
        <v>0</v>
      </c>
      <c r="G44" s="475">
        <f>Suryoday!G18</f>
        <v>0</v>
      </c>
      <c r="H44" s="475">
        <f>Suryoday!H18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349" customFormat="1" ht="14.25" x14ac:dyDescent="0.2">
      <c r="A45" s="350">
        <v>35</v>
      </c>
      <c r="B45" s="351" t="s">
        <v>49</v>
      </c>
      <c r="C45" s="475">
        <f>Ujjivan!C18</f>
        <v>0</v>
      </c>
      <c r="D45" s="475">
        <f>Ujjivan!D18</f>
        <v>0</v>
      </c>
      <c r="E45" s="475">
        <f>Ujjivan!E18</f>
        <v>0</v>
      </c>
      <c r="F45" s="475">
        <f>Ujjivan!F18</f>
        <v>0</v>
      </c>
      <c r="G45" s="475">
        <f>Ujjivan!G18</f>
        <v>0</v>
      </c>
      <c r="H45" s="475">
        <f>Ujjivan!H18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49" customFormat="1" ht="14.25" x14ac:dyDescent="0.2">
      <c r="A46" s="350">
        <v>36</v>
      </c>
      <c r="B46" s="351" t="s">
        <v>50</v>
      </c>
      <c r="C46" s="475">
        <f>utkarsh!C18</f>
        <v>0</v>
      </c>
      <c r="D46" s="475">
        <f>utkarsh!D18</f>
        <v>0</v>
      </c>
      <c r="E46" s="475">
        <f>utkarsh!E18</f>
        <v>0</v>
      </c>
      <c r="F46" s="475">
        <f>utkarsh!F18</f>
        <v>0</v>
      </c>
      <c r="G46" s="475">
        <f>utkarsh!G18</f>
        <v>0</v>
      </c>
      <c r="H46" s="475">
        <f>utkarsh!H18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49" customFormat="1" ht="14.25" x14ac:dyDescent="0.2">
      <c r="A47" s="350">
        <v>37</v>
      </c>
      <c r="B47" s="351" t="s">
        <v>52</v>
      </c>
      <c r="C47" s="475">
        <f>DBS!C18</f>
        <v>0</v>
      </c>
      <c r="D47" s="475">
        <f>DBS!D18</f>
        <v>0</v>
      </c>
      <c r="E47" s="475">
        <f>DBS!E18</f>
        <v>0</v>
      </c>
      <c r="F47" s="475">
        <f>DBS!F18</f>
        <v>0</v>
      </c>
      <c r="G47" s="475">
        <f>DBS!G18</f>
        <v>0</v>
      </c>
      <c r="H47" s="475">
        <f>DBS!H18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49" customFormat="1" ht="14.25" x14ac:dyDescent="0.2">
      <c r="A48" s="350">
        <v>38</v>
      </c>
      <c r="B48" s="351" t="s">
        <v>54</v>
      </c>
      <c r="C48" s="475">
        <f>APB!C18</f>
        <v>0</v>
      </c>
      <c r="D48" s="475">
        <f>APB!D18</f>
        <v>0</v>
      </c>
      <c r="E48" s="475">
        <f>APB!E18</f>
        <v>0</v>
      </c>
      <c r="F48" s="475">
        <f>APB!F18</f>
        <v>0</v>
      </c>
      <c r="G48" s="475">
        <f>APB!G18</f>
        <v>0</v>
      </c>
      <c r="H48" s="475">
        <f>APB!H18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49" customFormat="1" ht="14.25" x14ac:dyDescent="0.2">
      <c r="A49" s="350">
        <v>39</v>
      </c>
      <c r="B49" s="351" t="s">
        <v>55</v>
      </c>
      <c r="C49" s="475">
        <f>FINO!C18</f>
        <v>0</v>
      </c>
      <c r="D49" s="475">
        <f>FINO!D18</f>
        <v>0</v>
      </c>
      <c r="E49" s="475">
        <f>FINO!E18</f>
        <v>0</v>
      </c>
      <c r="F49" s="475">
        <f>FINO!F18</f>
        <v>0</v>
      </c>
      <c r="G49" s="475">
        <f>FINO!G18</f>
        <v>0</v>
      </c>
      <c r="H49" s="475">
        <f>FINO!H18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49" customFormat="1" ht="14.25" x14ac:dyDescent="0.2">
      <c r="A50" s="350">
        <v>40</v>
      </c>
      <c r="B50" s="351" t="s">
        <v>56</v>
      </c>
      <c r="C50" s="475">
        <f>'Indian Post'!C18</f>
        <v>0</v>
      </c>
      <c r="D50" s="475">
        <f>'Indian Post'!D18</f>
        <v>0</v>
      </c>
      <c r="E50" s="475">
        <f>'Indian Post'!E18</f>
        <v>1</v>
      </c>
      <c r="F50" s="475">
        <f>'Indian Post'!F18</f>
        <v>1</v>
      </c>
      <c r="G50" s="475">
        <f>'Indian Post'!G18</f>
        <v>1170.92</v>
      </c>
      <c r="H50" s="475">
        <f>'Indian Post'!H18</f>
        <v>0</v>
      </c>
      <c r="I50" s="475">
        <f t="shared" si="0"/>
        <v>1170.92</v>
      </c>
      <c r="J50" s="475">
        <f t="shared" si="1"/>
        <v>1170.92</v>
      </c>
      <c r="K50" s="475">
        <f t="shared" si="2"/>
        <v>0</v>
      </c>
    </row>
    <row r="51" spans="1:11" s="349" customFormat="1" ht="14.25" x14ac:dyDescent="0.2">
      <c r="A51" s="350">
        <v>41</v>
      </c>
      <c r="B51" s="351" t="s">
        <v>58</v>
      </c>
      <c r="C51" s="475">
        <f>'Maharashtra GB'!C18</f>
        <v>0</v>
      </c>
      <c r="D51" s="475">
        <f>'Maharashtra GB'!D18</f>
        <v>0</v>
      </c>
      <c r="E51" s="475">
        <f>'Maharashtra GB'!E18</f>
        <v>0</v>
      </c>
      <c r="F51" s="475">
        <f>'Maharashtra GB'!F18</f>
        <v>0</v>
      </c>
      <c r="G51" s="475">
        <f>'Maharashtra GB'!G18</f>
        <v>0</v>
      </c>
      <c r="H51" s="475">
        <f>'Maharashtra GB'!H18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49" customFormat="1" ht="14.25" x14ac:dyDescent="0.2">
      <c r="A52" s="350">
        <v>42</v>
      </c>
      <c r="B52" s="351" t="s">
        <v>59</v>
      </c>
      <c r="C52" s="475">
        <f>'Vidharbha Konkan GB'!C18</f>
        <v>18</v>
      </c>
      <c r="D52" s="475">
        <f>'Vidharbha Konkan GB'!D18</f>
        <v>16</v>
      </c>
      <c r="E52" s="475">
        <f>'Vidharbha Konkan GB'!E18</f>
        <v>4</v>
      </c>
      <c r="F52" s="475">
        <f>'Vidharbha Konkan GB'!F18</f>
        <v>38</v>
      </c>
      <c r="G52" s="475">
        <f>'Vidharbha Konkan GB'!G18</f>
        <v>67258.080000000002</v>
      </c>
      <c r="H52" s="475">
        <f>'Vidharbha Konkan GB'!H18</f>
        <v>23075.51</v>
      </c>
      <c r="I52" s="475">
        <f t="shared" si="0"/>
        <v>90333.59</v>
      </c>
      <c r="J52" s="475">
        <f t="shared" si="1"/>
        <v>2377.1997368421053</v>
      </c>
      <c r="K52" s="475">
        <f t="shared" si="2"/>
        <v>34.308903852146834</v>
      </c>
    </row>
    <row r="53" spans="1:11" s="349" customFormat="1" ht="14.25" x14ac:dyDescent="0.2">
      <c r="A53" s="350">
        <v>43</v>
      </c>
      <c r="B53" s="351" t="s">
        <v>61</v>
      </c>
      <c r="C53" s="475">
        <f>M.S.Coop!C18</f>
        <v>53</v>
      </c>
      <c r="D53" s="475">
        <f>M.S.Coop!D18</f>
        <v>10</v>
      </c>
      <c r="E53" s="475">
        <f>M.S.Coop!E18</f>
        <v>19</v>
      </c>
      <c r="F53" s="475">
        <f>M.S.Coop!F18</f>
        <v>82</v>
      </c>
      <c r="G53" s="475">
        <f>M.S.Coop!G18</f>
        <v>342873.61</v>
      </c>
      <c r="H53" s="475">
        <f>M.S.Coop!H18</f>
        <v>142269.64000000001</v>
      </c>
      <c r="I53" s="475">
        <f t="shared" si="0"/>
        <v>485143.25</v>
      </c>
      <c r="J53" s="475">
        <f t="shared" si="1"/>
        <v>5916.3810975609758</v>
      </c>
      <c r="K53" s="475">
        <f t="shared" si="2"/>
        <v>41.493318777143571</v>
      </c>
    </row>
    <row r="54" spans="1:11" s="348" customFormat="1" ht="15" x14ac:dyDescent="0.2">
      <c r="A54" s="552" t="s">
        <v>63</v>
      </c>
      <c r="B54" s="553"/>
      <c r="C54" s="476">
        <f t="shared" ref="C54:I54" si="3">SUM(C4:C53)</f>
        <v>136</v>
      </c>
      <c r="D54" s="476">
        <f t="shared" si="3"/>
        <v>102</v>
      </c>
      <c r="E54" s="476">
        <f t="shared" si="3"/>
        <v>64</v>
      </c>
      <c r="F54" s="476">
        <f t="shared" si="3"/>
        <v>302</v>
      </c>
      <c r="G54" s="477">
        <f t="shared" si="3"/>
        <v>2025931.23</v>
      </c>
      <c r="H54" s="477">
        <f t="shared" si="3"/>
        <v>742910.12</v>
      </c>
      <c r="I54" s="477">
        <f t="shared" si="3"/>
        <v>2768841.35</v>
      </c>
      <c r="J54" s="477">
        <f t="shared" si="1"/>
        <v>9168.3488410596037</v>
      </c>
      <c r="K54" s="477">
        <f t="shared" si="2"/>
        <v>36.670056169675611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171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53" customFormat="1" ht="14.25" x14ac:dyDescent="0.2">
      <c r="A11" s="354">
        <v>1</v>
      </c>
      <c r="B11" s="355" t="s">
        <v>13</v>
      </c>
      <c r="C11" s="475">
        <f>BOB!C19</f>
        <v>3</v>
      </c>
      <c r="D11" s="475">
        <f>BOB!D19</f>
        <v>3</v>
      </c>
      <c r="E11" s="475">
        <f>BOB!E19</f>
        <v>3</v>
      </c>
      <c r="F11" s="475">
        <f>BOB!F19</f>
        <v>9</v>
      </c>
      <c r="G11" s="475">
        <f>BOB!G19</f>
        <v>85843.26</v>
      </c>
      <c r="H11" s="475">
        <f>BOB!H19</f>
        <v>41521.9</v>
      </c>
      <c r="I11" s="475">
        <f t="shared" ref="I11:I53" si="0">(G11+H11)</f>
        <v>127365.16</v>
      </c>
      <c r="J11" s="475">
        <f t="shared" ref="J11:J54" si="1">(I11/F11)</f>
        <v>14151.684444444445</v>
      </c>
      <c r="K11" s="475">
        <f t="shared" ref="K11:K54" si="2">(H11/G11)*100</f>
        <v>48.369435177555005</v>
      </c>
    </row>
    <row r="12" spans="1:11" s="353" customFormat="1" ht="14.25" x14ac:dyDescent="0.2">
      <c r="A12" s="354">
        <v>2</v>
      </c>
      <c r="B12" s="355" t="s">
        <v>14</v>
      </c>
      <c r="C12" s="475">
        <f>BOI!C19</f>
        <v>1</v>
      </c>
      <c r="D12" s="475">
        <f>BOI!D19</f>
        <v>2</v>
      </c>
      <c r="E12" s="475">
        <f>BOI!E19</f>
        <v>1</v>
      </c>
      <c r="F12" s="475">
        <f>BOI!F19</f>
        <v>4</v>
      </c>
      <c r="G12" s="475">
        <f>BOI!G19</f>
        <v>18112.05</v>
      </c>
      <c r="H12" s="475">
        <f>BOI!H19</f>
        <v>13801.6</v>
      </c>
      <c r="I12" s="475">
        <f t="shared" si="0"/>
        <v>31913.65</v>
      </c>
      <c r="J12" s="475">
        <f t="shared" si="1"/>
        <v>7978.4125000000004</v>
      </c>
      <c r="K12" s="475">
        <f t="shared" si="2"/>
        <v>76.201203066466803</v>
      </c>
    </row>
    <row r="13" spans="1:11" s="353" customFormat="1" ht="14.25" x14ac:dyDescent="0.2">
      <c r="A13" s="354">
        <v>3</v>
      </c>
      <c r="B13" s="355" t="s">
        <v>15</v>
      </c>
      <c r="C13" s="475">
        <f>BM!C19</f>
        <v>4</v>
      </c>
      <c r="D13" s="475">
        <f>BM!D19</f>
        <v>3</v>
      </c>
      <c r="E13" s="475">
        <f>BM!E19</f>
        <v>3</v>
      </c>
      <c r="F13" s="475">
        <f>BM!F19</f>
        <v>10</v>
      </c>
      <c r="G13" s="475">
        <f>BM!G19</f>
        <v>102124.32</v>
      </c>
      <c r="H13" s="475">
        <f>BM!H19</f>
        <v>53838.28</v>
      </c>
      <c r="I13" s="475">
        <f t="shared" si="0"/>
        <v>155962.6</v>
      </c>
      <c r="J13" s="475">
        <f t="shared" si="1"/>
        <v>15596.26</v>
      </c>
      <c r="K13" s="475">
        <f t="shared" si="2"/>
        <v>52.718373057465641</v>
      </c>
    </row>
    <row r="14" spans="1:11" s="353" customFormat="1" ht="14.25" x14ac:dyDescent="0.2">
      <c r="A14" s="354">
        <v>4</v>
      </c>
      <c r="B14" s="355" t="s">
        <v>16</v>
      </c>
      <c r="C14" s="475">
        <f>CB!C19</f>
        <v>3</v>
      </c>
      <c r="D14" s="475">
        <f>CB!D19</f>
        <v>0</v>
      </c>
      <c r="E14" s="475">
        <f>CB!E19</f>
        <v>2</v>
      </c>
      <c r="F14" s="475">
        <f>CB!F19</f>
        <v>5</v>
      </c>
      <c r="G14" s="475">
        <f>CB!G19</f>
        <v>25925.07</v>
      </c>
      <c r="H14" s="475">
        <f>CB!H19</f>
        <v>13298.27</v>
      </c>
      <c r="I14" s="475">
        <f t="shared" si="0"/>
        <v>39223.339999999997</v>
      </c>
      <c r="J14" s="475">
        <f t="shared" si="1"/>
        <v>7844.6679999999997</v>
      </c>
      <c r="K14" s="475">
        <f t="shared" si="2"/>
        <v>51.295020611323331</v>
      </c>
    </row>
    <row r="15" spans="1:11" s="353" customFormat="1" ht="14.25" x14ac:dyDescent="0.2">
      <c r="A15" s="354">
        <v>5</v>
      </c>
      <c r="B15" s="355" t="s">
        <v>17</v>
      </c>
      <c r="C15" s="475">
        <f>CBI!C19</f>
        <v>14</v>
      </c>
      <c r="D15" s="475">
        <f>CBI!D19</f>
        <v>7</v>
      </c>
      <c r="E15" s="475">
        <f>CBI!E19</f>
        <v>2</v>
      </c>
      <c r="F15" s="475">
        <f>CBI!F19</f>
        <v>23</v>
      </c>
      <c r="G15" s="475">
        <f>CBI!G19</f>
        <v>110804.2</v>
      </c>
      <c r="H15" s="475">
        <f>CBI!H19</f>
        <v>48123.15</v>
      </c>
      <c r="I15" s="475">
        <f t="shared" si="0"/>
        <v>158927.35</v>
      </c>
      <c r="J15" s="475">
        <f t="shared" si="1"/>
        <v>6909.8847826086958</v>
      </c>
      <c r="K15" s="475">
        <f t="shared" si="2"/>
        <v>43.430799554529528</v>
      </c>
    </row>
    <row r="16" spans="1:11" s="353" customFormat="1" ht="14.25" x14ac:dyDescent="0.2">
      <c r="A16" s="354">
        <v>6</v>
      </c>
      <c r="B16" s="355" t="s">
        <v>18</v>
      </c>
      <c r="C16" s="475">
        <f>IB!C19</f>
        <v>0</v>
      </c>
      <c r="D16" s="475">
        <f>IB!D19</f>
        <v>0</v>
      </c>
      <c r="E16" s="475">
        <f>IB!E19</f>
        <v>2</v>
      </c>
      <c r="F16" s="475">
        <f>IB!F19</f>
        <v>2</v>
      </c>
      <c r="G16" s="475">
        <f>IB!G19</f>
        <v>2709.66</v>
      </c>
      <c r="H16" s="475">
        <f>IB!H19</f>
        <v>1801.29</v>
      </c>
      <c r="I16" s="475">
        <f t="shared" si="0"/>
        <v>4510.95</v>
      </c>
      <c r="J16" s="475">
        <f t="shared" si="1"/>
        <v>2255.4749999999999</v>
      </c>
      <c r="K16" s="475">
        <f t="shared" si="2"/>
        <v>66.476605921038072</v>
      </c>
    </row>
    <row r="17" spans="1:11" s="353" customFormat="1" ht="14.25" x14ac:dyDescent="0.2">
      <c r="A17" s="354">
        <v>7</v>
      </c>
      <c r="B17" s="355" t="s">
        <v>19</v>
      </c>
      <c r="C17" s="475">
        <f>IOB!C19</f>
        <v>0</v>
      </c>
      <c r="D17" s="475">
        <f>IOB!D19</f>
        <v>0</v>
      </c>
      <c r="E17" s="475">
        <f>IOB!E19</f>
        <v>0</v>
      </c>
      <c r="F17" s="475">
        <f>IOB!F19</f>
        <v>0</v>
      </c>
      <c r="G17" s="475">
        <f>IOB!G19</f>
        <v>0</v>
      </c>
      <c r="H17" s="475">
        <f>IOB!H19</f>
        <v>0</v>
      </c>
      <c r="I17" s="475">
        <f t="shared" si="0"/>
        <v>0</v>
      </c>
      <c r="J17" s="475" t="e">
        <f t="shared" si="1"/>
        <v>#DIV/0!</v>
      </c>
      <c r="K17" s="475" t="e">
        <f t="shared" si="2"/>
        <v>#DIV/0!</v>
      </c>
    </row>
    <row r="18" spans="1:11" s="353" customFormat="1" ht="14.25" x14ac:dyDescent="0.2">
      <c r="A18" s="354">
        <v>8</v>
      </c>
      <c r="B18" s="355" t="s">
        <v>20</v>
      </c>
      <c r="C18" s="475">
        <f>PSB!C19</f>
        <v>0</v>
      </c>
      <c r="D18" s="475">
        <f>PSB!D19</f>
        <v>0</v>
      </c>
      <c r="E18" s="475">
        <f>PSB!E19</f>
        <v>0</v>
      </c>
      <c r="F18" s="475">
        <f>PSB!F19</f>
        <v>0</v>
      </c>
      <c r="G18" s="475">
        <f>PSB!G19</f>
        <v>0</v>
      </c>
      <c r="H18" s="475">
        <f>PSB!H19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53" customFormat="1" ht="14.25" x14ac:dyDescent="0.2">
      <c r="A19" s="354">
        <v>9</v>
      </c>
      <c r="B19" s="355" t="s">
        <v>21</v>
      </c>
      <c r="C19" s="475">
        <f>PNB!C19</f>
        <v>1</v>
      </c>
      <c r="D19" s="475">
        <f>PNB!D19</f>
        <v>0</v>
      </c>
      <c r="E19" s="475">
        <f>PNB!E19</f>
        <v>1</v>
      </c>
      <c r="F19" s="475">
        <f>PNB!F19</f>
        <v>2</v>
      </c>
      <c r="G19" s="475">
        <f>PNB!G19</f>
        <v>21524.91</v>
      </c>
      <c r="H19" s="475">
        <f>PNB!H19</f>
        <v>16979.72</v>
      </c>
      <c r="I19" s="475">
        <f t="shared" si="0"/>
        <v>38504.630000000005</v>
      </c>
      <c r="J19" s="475">
        <f t="shared" si="1"/>
        <v>19252.315000000002</v>
      </c>
      <c r="K19" s="475">
        <f t="shared" si="2"/>
        <v>78.884046437360254</v>
      </c>
    </row>
    <row r="20" spans="1:11" s="353" customFormat="1" ht="14.25" x14ac:dyDescent="0.2">
      <c r="A20" s="354">
        <v>10</v>
      </c>
      <c r="B20" s="355" t="s">
        <v>22</v>
      </c>
      <c r="C20" s="475">
        <f>SBI!C19</f>
        <v>12</v>
      </c>
      <c r="D20" s="475">
        <f>SBI!D19</f>
        <v>8</v>
      </c>
      <c r="E20" s="475">
        <f>SBI!E19</f>
        <v>7</v>
      </c>
      <c r="F20" s="475">
        <f>SBI!F19</f>
        <v>27</v>
      </c>
      <c r="G20" s="475">
        <f>SBI!G19</f>
        <v>380464.71</v>
      </c>
      <c r="H20" s="475">
        <f>SBI!H19</f>
        <v>214689.51</v>
      </c>
      <c r="I20" s="475">
        <f t="shared" si="0"/>
        <v>595154.22</v>
      </c>
      <c r="J20" s="475">
        <f t="shared" si="1"/>
        <v>22042.748888888887</v>
      </c>
      <c r="K20" s="475">
        <f t="shared" si="2"/>
        <v>56.428232200563357</v>
      </c>
    </row>
    <row r="21" spans="1:11" s="353" customFormat="1" ht="14.25" x14ac:dyDescent="0.2">
      <c r="A21" s="354">
        <v>11</v>
      </c>
      <c r="B21" s="355" t="s">
        <v>23</v>
      </c>
      <c r="C21" s="475">
        <f>UCO!C19</f>
        <v>0</v>
      </c>
      <c r="D21" s="475">
        <f>UCO!D19</f>
        <v>0</v>
      </c>
      <c r="E21" s="475">
        <f>UCO!E19</f>
        <v>1</v>
      </c>
      <c r="F21" s="475">
        <f>UCO!F19</f>
        <v>1</v>
      </c>
      <c r="G21" s="475">
        <f>UCO!G19</f>
        <v>3493.68</v>
      </c>
      <c r="H21" s="475">
        <f>UCO!H19</f>
        <v>2211.7399999999998</v>
      </c>
      <c r="I21" s="475">
        <f t="shared" si="0"/>
        <v>5705.42</v>
      </c>
      <c r="J21" s="475">
        <f t="shared" si="1"/>
        <v>5705.42</v>
      </c>
      <c r="K21" s="475">
        <f t="shared" si="2"/>
        <v>63.306885576240525</v>
      </c>
    </row>
    <row r="22" spans="1:11" s="353" customFormat="1" ht="14.25" x14ac:dyDescent="0.2">
      <c r="A22" s="354">
        <v>12</v>
      </c>
      <c r="B22" s="355" t="s">
        <v>24</v>
      </c>
      <c r="C22" s="475">
        <f>UBI!C19</f>
        <v>2</v>
      </c>
      <c r="D22" s="475">
        <f>UBI!D19</f>
        <v>4</v>
      </c>
      <c r="E22" s="475">
        <f>UBI!E19</f>
        <v>4</v>
      </c>
      <c r="F22" s="475">
        <f>UBI!F19</f>
        <v>10</v>
      </c>
      <c r="G22" s="475">
        <f>UBI!G19</f>
        <v>111933.61</v>
      </c>
      <c r="H22" s="475">
        <f>UBI!H19</f>
        <v>58257.7</v>
      </c>
      <c r="I22" s="475">
        <f t="shared" si="0"/>
        <v>170191.31</v>
      </c>
      <c r="J22" s="475">
        <f t="shared" si="1"/>
        <v>17019.131000000001</v>
      </c>
      <c r="K22" s="475">
        <f t="shared" si="2"/>
        <v>52.04665515567666</v>
      </c>
    </row>
    <row r="23" spans="1:11" s="353" customFormat="1" ht="14.25" x14ac:dyDescent="0.2">
      <c r="A23" s="354">
        <v>13</v>
      </c>
      <c r="B23" s="355" t="s">
        <v>26</v>
      </c>
      <c r="C23" s="475">
        <f>AXIS!C19</f>
        <v>1</v>
      </c>
      <c r="D23" s="475">
        <f>AXIS!D19</f>
        <v>2</v>
      </c>
      <c r="E23" s="475">
        <f>AXIS!E19</f>
        <v>2</v>
      </c>
      <c r="F23" s="475">
        <f>AXIS!F19</f>
        <v>5</v>
      </c>
      <c r="G23" s="475">
        <f>AXIS!G19</f>
        <v>24587.18</v>
      </c>
      <c r="H23" s="475">
        <f>AXIS!H19</f>
        <v>27575.33</v>
      </c>
      <c r="I23" s="475">
        <f t="shared" si="0"/>
        <v>52162.51</v>
      </c>
      <c r="J23" s="475">
        <f t="shared" si="1"/>
        <v>10432.502</v>
      </c>
      <c r="K23" s="475">
        <f t="shared" si="2"/>
        <v>112.15328476059476</v>
      </c>
    </row>
    <row r="24" spans="1:11" s="353" customFormat="1" ht="14.25" x14ac:dyDescent="0.2">
      <c r="A24" s="354">
        <v>14</v>
      </c>
      <c r="B24" s="355" t="s">
        <v>27</v>
      </c>
      <c r="C24" s="475">
        <f>BANDHAN!C19</f>
        <v>0</v>
      </c>
      <c r="D24" s="475">
        <f>BANDHAN!D19</f>
        <v>2</v>
      </c>
      <c r="E24" s="475">
        <f>BANDHAN!E19</f>
        <v>3</v>
      </c>
      <c r="F24" s="475">
        <f>BANDHAN!F19</f>
        <v>5</v>
      </c>
      <c r="G24" s="475">
        <f>BANDHAN!G19</f>
        <v>3542.87</v>
      </c>
      <c r="H24" s="475">
        <f>BANDHAN!H19</f>
        <v>9317.5300000000007</v>
      </c>
      <c r="I24" s="475">
        <f t="shared" si="0"/>
        <v>12860.400000000001</v>
      </c>
      <c r="J24" s="475">
        <f t="shared" si="1"/>
        <v>2572.0800000000004</v>
      </c>
      <c r="K24" s="475">
        <f t="shared" si="2"/>
        <v>262.99384397395335</v>
      </c>
    </row>
    <row r="25" spans="1:11" s="353" customFormat="1" ht="14.25" x14ac:dyDescent="0.2">
      <c r="A25" s="354">
        <v>15</v>
      </c>
      <c r="B25" s="355" t="s">
        <v>28</v>
      </c>
      <c r="C25" s="475">
        <f>'CSB(CATHOLIC)'!C19</f>
        <v>1</v>
      </c>
      <c r="D25" s="475">
        <f>'CSB(CATHOLIC)'!D19</f>
        <v>0</v>
      </c>
      <c r="E25" s="475">
        <f>'CSB(CATHOLIC)'!E19</f>
        <v>0</v>
      </c>
      <c r="F25" s="475">
        <f>'CSB(CATHOLIC)'!F19</f>
        <v>1</v>
      </c>
      <c r="G25" s="475">
        <f>'CSB(CATHOLIC)'!G19</f>
        <v>1.62</v>
      </c>
      <c r="H25" s="475">
        <f>'CSB(CATHOLIC)'!H19</f>
        <v>0</v>
      </c>
      <c r="I25" s="475">
        <f t="shared" si="0"/>
        <v>1.62</v>
      </c>
      <c r="J25" s="475">
        <f t="shared" si="1"/>
        <v>1.62</v>
      </c>
      <c r="K25" s="475">
        <f t="shared" si="2"/>
        <v>0</v>
      </c>
    </row>
    <row r="26" spans="1:11" s="353" customFormat="1" ht="14.25" x14ac:dyDescent="0.2">
      <c r="A26" s="354">
        <v>16</v>
      </c>
      <c r="B26" s="355" t="s">
        <v>29</v>
      </c>
      <c r="C26" s="475">
        <f>DCB!C19</f>
        <v>1</v>
      </c>
      <c r="D26" s="475">
        <f>DCB!D19</f>
        <v>0</v>
      </c>
      <c r="E26" s="475">
        <f>DCB!E19</f>
        <v>0</v>
      </c>
      <c r="F26" s="475">
        <f>DCB!F19</f>
        <v>1</v>
      </c>
      <c r="G26" s="475">
        <f>DCB!G19</f>
        <v>407.68</v>
      </c>
      <c r="H26" s="475">
        <f>DCB!H19</f>
        <v>3909.73</v>
      </c>
      <c r="I26" s="475">
        <f t="shared" si="0"/>
        <v>4317.41</v>
      </c>
      <c r="J26" s="475">
        <f t="shared" si="1"/>
        <v>4317.41</v>
      </c>
      <c r="K26" s="475">
        <f t="shared" si="2"/>
        <v>959.01932888540034</v>
      </c>
    </row>
    <row r="27" spans="1:11" s="353" customFormat="1" ht="14.25" x14ac:dyDescent="0.2">
      <c r="A27" s="354">
        <v>17</v>
      </c>
      <c r="B27" s="355" t="s">
        <v>30</v>
      </c>
      <c r="C27" s="475">
        <f>DHANLAXMI!C19</f>
        <v>0</v>
      </c>
      <c r="D27" s="475">
        <f>DHANLAXMI!D19</f>
        <v>0</v>
      </c>
      <c r="E27" s="475">
        <f>DHANLAXMI!E19</f>
        <v>0</v>
      </c>
      <c r="F27" s="475">
        <f>DHANLAXMI!F19</f>
        <v>0</v>
      </c>
      <c r="G27" s="475">
        <f>DHANLAXMI!G19</f>
        <v>0</v>
      </c>
      <c r="H27" s="475">
        <f>DHANLAXMI!H19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53" customFormat="1" ht="14.25" x14ac:dyDescent="0.2">
      <c r="A28" s="354">
        <v>18</v>
      </c>
      <c r="B28" s="355" t="s">
        <v>31</v>
      </c>
      <c r="C28" s="475">
        <f>FEDERAL!C19</f>
        <v>0</v>
      </c>
      <c r="D28" s="475">
        <f>FEDERAL!D19</f>
        <v>0</v>
      </c>
      <c r="E28" s="475">
        <f>FEDERAL!E19</f>
        <v>0</v>
      </c>
      <c r="F28" s="475">
        <f>FEDERAL!F19</f>
        <v>0</v>
      </c>
      <c r="G28" s="475">
        <f>FEDERAL!G19</f>
        <v>0</v>
      </c>
      <c r="H28" s="475">
        <f>FEDERAL!H19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53" customFormat="1" ht="14.25" x14ac:dyDescent="0.2">
      <c r="A29" s="354">
        <v>19</v>
      </c>
      <c r="B29" s="355" t="s">
        <v>32</v>
      </c>
      <c r="C29" s="475">
        <f>HDFC!C19</f>
        <v>2</v>
      </c>
      <c r="D29" s="475">
        <f>HDFC!D19</f>
        <v>2</v>
      </c>
      <c r="E29" s="475">
        <f>HDFC!E19</f>
        <v>3</v>
      </c>
      <c r="F29" s="475">
        <f>HDFC!F19</f>
        <v>7</v>
      </c>
      <c r="G29" s="475">
        <f>HDFC!G19</f>
        <v>76020.929999999993</v>
      </c>
      <c r="H29" s="475">
        <f>HDFC!H19</f>
        <v>86099.67</v>
      </c>
      <c r="I29" s="475">
        <f t="shared" si="0"/>
        <v>162120.59999999998</v>
      </c>
      <c r="J29" s="475">
        <f t="shared" si="1"/>
        <v>23160.085714285709</v>
      </c>
      <c r="K29" s="475">
        <f t="shared" si="2"/>
        <v>113.25784885820261</v>
      </c>
    </row>
    <row r="30" spans="1:11" s="353" customFormat="1" ht="14.25" x14ac:dyDescent="0.2">
      <c r="A30" s="354">
        <v>20</v>
      </c>
      <c r="B30" s="355" t="s">
        <v>33</v>
      </c>
      <c r="C30" s="475">
        <f>ICICI!C19</f>
        <v>0</v>
      </c>
      <c r="D30" s="475">
        <f>ICICI!D19</f>
        <v>3</v>
      </c>
      <c r="E30" s="475">
        <f>ICICI!E19</f>
        <v>3</v>
      </c>
      <c r="F30" s="475">
        <f>ICICI!F19</f>
        <v>6</v>
      </c>
      <c r="G30" s="475">
        <f>ICICI!G19</f>
        <v>36431.99</v>
      </c>
      <c r="H30" s="475">
        <f>ICICI!H19</f>
        <v>47042.77</v>
      </c>
      <c r="I30" s="475">
        <f t="shared" si="0"/>
        <v>83474.759999999995</v>
      </c>
      <c r="J30" s="475">
        <f t="shared" si="1"/>
        <v>13912.46</v>
      </c>
      <c r="K30" s="475">
        <f t="shared" si="2"/>
        <v>129.12489820072963</v>
      </c>
    </row>
    <row r="31" spans="1:11" s="353" customFormat="1" ht="14.25" x14ac:dyDescent="0.2">
      <c r="A31" s="354">
        <v>21</v>
      </c>
      <c r="B31" s="355" t="s">
        <v>34</v>
      </c>
      <c r="C31" s="475">
        <f>IDBI!C19</f>
        <v>0</v>
      </c>
      <c r="D31" s="475">
        <f>IDBI!D19</f>
        <v>1</v>
      </c>
      <c r="E31" s="475">
        <f>IDBI!E19</f>
        <v>1</v>
      </c>
      <c r="F31" s="475">
        <f>IDBI!F19</f>
        <v>2</v>
      </c>
      <c r="G31" s="475">
        <f>IDBI!G19</f>
        <v>30149.51</v>
      </c>
      <c r="H31" s="475">
        <f>IDBI!H19</f>
        <v>12711.48</v>
      </c>
      <c r="I31" s="475">
        <f t="shared" si="0"/>
        <v>42860.99</v>
      </c>
      <c r="J31" s="475">
        <f t="shared" si="1"/>
        <v>21430.494999999999</v>
      </c>
      <c r="K31" s="475">
        <f t="shared" si="2"/>
        <v>42.161481231369926</v>
      </c>
    </row>
    <row r="32" spans="1:11" s="353" customFormat="1" ht="14.25" x14ac:dyDescent="0.2">
      <c r="A32" s="354">
        <v>22</v>
      </c>
      <c r="B32" s="355" t="s">
        <v>35</v>
      </c>
      <c r="C32" s="475">
        <f>IDFC!C19</f>
        <v>0</v>
      </c>
      <c r="D32" s="475">
        <f>IDFC!D19</f>
        <v>1</v>
      </c>
      <c r="E32" s="475">
        <f>IDFC!E19</f>
        <v>0</v>
      </c>
      <c r="F32" s="475">
        <f>IDFC!F19</f>
        <v>1</v>
      </c>
      <c r="G32" s="475">
        <f>IDFC!G19</f>
        <v>24.85</v>
      </c>
      <c r="H32" s="475">
        <f>IDFC!H19</f>
        <v>2377.3200000000002</v>
      </c>
      <c r="I32" s="475">
        <f t="shared" si="0"/>
        <v>2402.17</v>
      </c>
      <c r="J32" s="475">
        <f t="shared" si="1"/>
        <v>2402.17</v>
      </c>
      <c r="K32" s="475">
        <f t="shared" si="2"/>
        <v>9566.6800804828981</v>
      </c>
    </row>
    <row r="33" spans="1:11" s="353" customFormat="1" ht="14.25" x14ac:dyDescent="0.2">
      <c r="A33" s="354">
        <v>23</v>
      </c>
      <c r="B33" s="355" t="s">
        <v>36</v>
      </c>
      <c r="C33" s="475">
        <f>INDUSIND!C19</f>
        <v>0</v>
      </c>
      <c r="D33" s="475">
        <f>INDUSIND!D19</f>
        <v>0</v>
      </c>
      <c r="E33" s="475">
        <f>INDUSIND!E19</f>
        <v>1</v>
      </c>
      <c r="F33" s="475">
        <f>INDUSIND!F19</f>
        <v>1</v>
      </c>
      <c r="G33" s="475">
        <f>INDUSIND!G19</f>
        <v>2243.5</v>
      </c>
      <c r="H33" s="475">
        <f>INDUSIND!H19</f>
        <v>4832.66</v>
      </c>
      <c r="I33" s="475">
        <f t="shared" si="0"/>
        <v>7076.16</v>
      </c>
      <c r="J33" s="475">
        <f t="shared" si="1"/>
        <v>7076.16</v>
      </c>
      <c r="K33" s="475">
        <f t="shared" si="2"/>
        <v>215.40717628705147</v>
      </c>
    </row>
    <row r="34" spans="1:11" s="353" customFormat="1" ht="14.25" x14ac:dyDescent="0.2">
      <c r="A34" s="354">
        <v>24</v>
      </c>
      <c r="B34" s="355" t="s">
        <v>37</v>
      </c>
      <c r="C34" s="475">
        <f>KB!C19</f>
        <v>0</v>
      </c>
      <c r="D34" s="475">
        <f>KB!D19</f>
        <v>0</v>
      </c>
      <c r="E34" s="475">
        <f>KB!E19</f>
        <v>0</v>
      </c>
      <c r="F34" s="475">
        <f>KB!F19</f>
        <v>0</v>
      </c>
      <c r="G34" s="475">
        <f>KB!G19</f>
        <v>0</v>
      </c>
      <c r="H34" s="475">
        <f>KB!H19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53" customFormat="1" ht="14.25" x14ac:dyDescent="0.2">
      <c r="A35" s="354">
        <v>25</v>
      </c>
      <c r="B35" s="355" t="s">
        <v>38</v>
      </c>
      <c r="C35" s="475">
        <f>KARUR!C19</f>
        <v>0</v>
      </c>
      <c r="D35" s="475">
        <f>KARUR!D19</f>
        <v>0</v>
      </c>
      <c r="E35" s="475">
        <f>KARUR!E19</f>
        <v>0</v>
      </c>
      <c r="F35" s="475">
        <f>KARUR!F19</f>
        <v>0</v>
      </c>
      <c r="G35" s="475">
        <f>KARUR!G19</f>
        <v>0</v>
      </c>
      <c r="H35" s="475">
        <f>KARUR!H19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53" customFormat="1" ht="14.25" x14ac:dyDescent="0.2">
      <c r="A36" s="354">
        <v>26</v>
      </c>
      <c r="B36" s="355" t="s">
        <v>39</v>
      </c>
      <c r="C36" s="475">
        <f>KOTAK!C19</f>
        <v>0</v>
      </c>
      <c r="D36" s="475">
        <f>KOTAK!D19</f>
        <v>0</v>
      </c>
      <c r="E36" s="475">
        <f>KOTAK!E19</f>
        <v>1</v>
      </c>
      <c r="F36" s="475">
        <f>KOTAK!F19</f>
        <v>1</v>
      </c>
      <c r="G36" s="475">
        <f>KOTAK!G19</f>
        <v>3372.19</v>
      </c>
      <c r="H36" s="475">
        <f>KOTAK!H19</f>
        <v>2019.16</v>
      </c>
      <c r="I36" s="475">
        <f t="shared" si="0"/>
        <v>5391.35</v>
      </c>
      <c r="J36" s="475">
        <f t="shared" si="1"/>
        <v>5391.35</v>
      </c>
      <c r="K36" s="475">
        <f t="shared" si="2"/>
        <v>59.876815956396293</v>
      </c>
    </row>
    <row r="37" spans="1:11" s="353" customFormat="1" ht="14.25" x14ac:dyDescent="0.2">
      <c r="A37" s="354">
        <v>27</v>
      </c>
      <c r="B37" s="355" t="s">
        <v>40</v>
      </c>
      <c r="C37" s="475">
        <f>RBL!C19</f>
        <v>0</v>
      </c>
      <c r="D37" s="475">
        <f>RBL!D19</f>
        <v>0</v>
      </c>
      <c r="E37" s="475">
        <f>RBL!E19</f>
        <v>0</v>
      </c>
      <c r="F37" s="475">
        <f>RBL!F19</f>
        <v>0</v>
      </c>
      <c r="G37" s="475">
        <f>RBL!G19</f>
        <v>0</v>
      </c>
      <c r="H37" s="475">
        <f>RBL!H19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53" customFormat="1" ht="14.25" x14ac:dyDescent="0.2">
      <c r="A38" s="354">
        <v>28</v>
      </c>
      <c r="B38" s="355" t="s">
        <v>41</v>
      </c>
      <c r="C38" s="475">
        <f>YES!C19</f>
        <v>0</v>
      </c>
      <c r="D38" s="475">
        <f>YES!D19</f>
        <v>0</v>
      </c>
      <c r="E38" s="475">
        <f>YES!E19</f>
        <v>1</v>
      </c>
      <c r="F38" s="475">
        <f>YES!F19</f>
        <v>1</v>
      </c>
      <c r="G38" s="475">
        <f>YES!G19</f>
        <v>880.91</v>
      </c>
      <c r="H38" s="475">
        <f>YES!H19</f>
        <v>164.72</v>
      </c>
      <c r="I38" s="475">
        <f t="shared" si="0"/>
        <v>1045.6299999999999</v>
      </c>
      <c r="J38" s="475">
        <f t="shared" si="1"/>
        <v>1045.6299999999999</v>
      </c>
      <c r="K38" s="475">
        <f t="shared" si="2"/>
        <v>18.698845512027336</v>
      </c>
    </row>
    <row r="39" spans="1:11" s="353" customFormat="1" ht="14.25" x14ac:dyDescent="0.2">
      <c r="A39" s="354">
        <v>29</v>
      </c>
      <c r="B39" s="355" t="s">
        <v>43</v>
      </c>
      <c r="C39" s="475">
        <f>AU!C19</f>
        <v>0</v>
      </c>
      <c r="D39" s="475">
        <f>AU!D19</f>
        <v>0</v>
      </c>
      <c r="E39" s="475">
        <f>AU!E19</f>
        <v>1</v>
      </c>
      <c r="F39" s="475">
        <f>AU!F19</f>
        <v>1</v>
      </c>
      <c r="G39" s="475">
        <f>AU!G19</f>
        <v>2916.58</v>
      </c>
      <c r="H39" s="475">
        <f>AU!H19</f>
        <v>3922.94</v>
      </c>
      <c r="I39" s="475">
        <f t="shared" si="0"/>
        <v>6839.52</v>
      </c>
      <c r="J39" s="475">
        <f t="shared" si="1"/>
        <v>6839.52</v>
      </c>
      <c r="K39" s="475">
        <f t="shared" si="2"/>
        <v>134.50479671395951</v>
      </c>
    </row>
    <row r="40" spans="1:11" s="353" customFormat="1" ht="14.25" x14ac:dyDescent="0.2">
      <c r="A40" s="354">
        <v>30</v>
      </c>
      <c r="B40" s="355" t="s">
        <v>44</v>
      </c>
      <c r="C40" s="475">
        <f>Equitas!C19</f>
        <v>1</v>
      </c>
      <c r="D40" s="475">
        <f>Equitas!D19</f>
        <v>0</v>
      </c>
      <c r="E40" s="475">
        <f>Equitas!E19</f>
        <v>3</v>
      </c>
      <c r="F40" s="475">
        <f>Equitas!F19</f>
        <v>4</v>
      </c>
      <c r="G40" s="475">
        <f>Equitas!G19</f>
        <v>2048.58</v>
      </c>
      <c r="H40" s="475">
        <f>Equitas!H19</f>
        <v>5739.68</v>
      </c>
      <c r="I40" s="475">
        <f t="shared" si="0"/>
        <v>7788.26</v>
      </c>
      <c r="J40" s="475">
        <f t="shared" si="1"/>
        <v>1947.0650000000001</v>
      </c>
      <c r="K40" s="475">
        <f t="shared" si="2"/>
        <v>280.17846508313073</v>
      </c>
    </row>
    <row r="41" spans="1:11" s="353" customFormat="1" ht="14.25" x14ac:dyDescent="0.2">
      <c r="A41" s="354">
        <v>31</v>
      </c>
      <c r="B41" s="355" t="s">
        <v>45</v>
      </c>
      <c r="C41" s="475">
        <f>ESAF!C19</f>
        <v>0</v>
      </c>
      <c r="D41" s="475">
        <f>ESAF!D19</f>
        <v>0</v>
      </c>
      <c r="E41" s="475">
        <f>ESAF!E19</f>
        <v>0</v>
      </c>
      <c r="F41" s="475">
        <f>ESAF!F19</f>
        <v>0</v>
      </c>
      <c r="G41" s="475">
        <f>ESAF!G19</f>
        <v>0</v>
      </c>
      <c r="H41" s="475">
        <f>ESAF!H19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353" customFormat="1" ht="14.25" x14ac:dyDescent="0.2">
      <c r="A42" s="354">
        <v>32</v>
      </c>
      <c r="B42" s="355" t="s">
        <v>46</v>
      </c>
      <c r="C42" s="475">
        <f>Fincare!C19</f>
        <v>0</v>
      </c>
      <c r="D42" s="475">
        <f>Fincare!D19</f>
        <v>3</v>
      </c>
      <c r="E42" s="475">
        <f>Fincare!E19</f>
        <v>0</v>
      </c>
      <c r="F42" s="475">
        <f>Fincare!F19</f>
        <v>3</v>
      </c>
      <c r="G42" s="475">
        <f>Fincare!G19</f>
        <v>74.19</v>
      </c>
      <c r="H42" s="475">
        <f>Fincare!H19</f>
        <v>1746.99</v>
      </c>
      <c r="I42" s="475">
        <f t="shared" si="0"/>
        <v>1821.18</v>
      </c>
      <c r="J42" s="475">
        <f t="shared" si="1"/>
        <v>607.06000000000006</v>
      </c>
      <c r="K42" s="475">
        <f t="shared" si="2"/>
        <v>2354.7513141932873</v>
      </c>
    </row>
    <row r="43" spans="1:11" s="353" customFormat="1" ht="14.25" x14ac:dyDescent="0.2">
      <c r="A43" s="354">
        <v>33</v>
      </c>
      <c r="B43" s="355" t="s">
        <v>47</v>
      </c>
      <c r="C43" s="475">
        <f>Jana!C19</f>
        <v>0</v>
      </c>
      <c r="D43" s="475">
        <f>Jana!D19</f>
        <v>0</v>
      </c>
      <c r="E43" s="475">
        <f>Jana!E19</f>
        <v>0</v>
      </c>
      <c r="F43" s="475">
        <f>Jana!F19</f>
        <v>0</v>
      </c>
      <c r="G43" s="475">
        <f>Jana!G19</f>
        <v>0</v>
      </c>
      <c r="H43" s="475">
        <f>Jana!H19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53" customFormat="1" ht="14.25" x14ac:dyDescent="0.2">
      <c r="A44" s="354">
        <v>34</v>
      </c>
      <c r="B44" s="355" t="s">
        <v>48</v>
      </c>
      <c r="C44" s="475">
        <f>Suryoday!C19</f>
        <v>1</v>
      </c>
      <c r="D44" s="475">
        <f>Suryoday!D19</f>
        <v>0</v>
      </c>
      <c r="E44" s="475">
        <f>Suryoday!E19</f>
        <v>2</v>
      </c>
      <c r="F44" s="475">
        <f>Suryoday!F19</f>
        <v>3</v>
      </c>
      <c r="G44" s="475">
        <f>Suryoday!G19</f>
        <v>73.819999999999993</v>
      </c>
      <c r="H44" s="475">
        <f>Suryoday!H19</f>
        <v>2202.73</v>
      </c>
      <c r="I44" s="475">
        <f t="shared" si="0"/>
        <v>2276.5500000000002</v>
      </c>
      <c r="J44" s="475">
        <f t="shared" si="1"/>
        <v>758.85</v>
      </c>
      <c r="K44" s="475">
        <f t="shared" si="2"/>
        <v>2983.9203467894881</v>
      </c>
    </row>
    <row r="45" spans="1:11" s="353" customFormat="1" ht="14.25" x14ac:dyDescent="0.2">
      <c r="A45" s="354">
        <v>35</v>
      </c>
      <c r="B45" s="355" t="s">
        <v>49</v>
      </c>
      <c r="C45" s="475">
        <f>Ujjivan!C19</f>
        <v>0</v>
      </c>
      <c r="D45" s="475">
        <f>Ujjivan!D19</f>
        <v>0</v>
      </c>
      <c r="E45" s="475">
        <f>Ujjivan!E19</f>
        <v>0</v>
      </c>
      <c r="F45" s="475">
        <f>Ujjivan!F19</f>
        <v>0</v>
      </c>
      <c r="G45" s="475">
        <f>Ujjivan!G19</f>
        <v>0</v>
      </c>
      <c r="H45" s="475">
        <f>Ujjivan!H19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53" customFormat="1" ht="14.25" x14ac:dyDescent="0.2">
      <c r="A46" s="354">
        <v>36</v>
      </c>
      <c r="B46" s="355" t="s">
        <v>50</v>
      </c>
      <c r="C46" s="475">
        <f>utkarsh!C19</f>
        <v>0</v>
      </c>
      <c r="D46" s="475">
        <f>utkarsh!D19</f>
        <v>0</v>
      </c>
      <c r="E46" s="475">
        <f>utkarsh!E19</f>
        <v>0</v>
      </c>
      <c r="F46" s="475">
        <f>utkarsh!F19</f>
        <v>0</v>
      </c>
      <c r="G46" s="475">
        <f>utkarsh!G19</f>
        <v>0</v>
      </c>
      <c r="H46" s="475">
        <f>utkarsh!H19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53" customFormat="1" ht="14.25" x14ac:dyDescent="0.2">
      <c r="A47" s="354">
        <v>37</v>
      </c>
      <c r="B47" s="355" t="s">
        <v>52</v>
      </c>
      <c r="C47" s="475">
        <f>DBS!C19</f>
        <v>0</v>
      </c>
      <c r="D47" s="475">
        <f>DBS!D19</f>
        <v>0</v>
      </c>
      <c r="E47" s="475">
        <f>DBS!E19</f>
        <v>0</v>
      </c>
      <c r="F47" s="475">
        <f>DBS!F19</f>
        <v>0</v>
      </c>
      <c r="G47" s="475">
        <f>DBS!G19</f>
        <v>0</v>
      </c>
      <c r="H47" s="475">
        <f>DBS!H19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53" customFormat="1" ht="14.25" x14ac:dyDescent="0.2">
      <c r="A48" s="354">
        <v>38</v>
      </c>
      <c r="B48" s="355" t="s">
        <v>54</v>
      </c>
      <c r="C48" s="475">
        <f>APB!C19</f>
        <v>0</v>
      </c>
      <c r="D48" s="475">
        <f>APB!D19</f>
        <v>0</v>
      </c>
      <c r="E48" s="475">
        <f>APB!E19</f>
        <v>0</v>
      </c>
      <c r="F48" s="475">
        <f>APB!F19</f>
        <v>0</v>
      </c>
      <c r="G48" s="475">
        <f>APB!G19</f>
        <v>0</v>
      </c>
      <c r="H48" s="475">
        <f>APB!H19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53" customFormat="1" ht="14.25" x14ac:dyDescent="0.2">
      <c r="A49" s="354">
        <v>39</v>
      </c>
      <c r="B49" s="355" t="s">
        <v>55</v>
      </c>
      <c r="C49" s="475">
        <f>FINO!C19</f>
        <v>0</v>
      </c>
      <c r="D49" s="475">
        <f>FINO!D19</f>
        <v>0</v>
      </c>
      <c r="E49" s="475">
        <f>FINO!E19</f>
        <v>0</v>
      </c>
      <c r="F49" s="475">
        <f>FINO!F19</f>
        <v>0</v>
      </c>
      <c r="G49" s="475">
        <f>FINO!G19</f>
        <v>0</v>
      </c>
      <c r="H49" s="475">
        <f>FINO!H19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53" customFormat="1" ht="14.25" x14ac:dyDescent="0.2">
      <c r="A50" s="354">
        <v>40</v>
      </c>
      <c r="B50" s="355" t="s">
        <v>56</v>
      </c>
      <c r="C50" s="475">
        <f>'Indian Post'!C19</f>
        <v>0</v>
      </c>
      <c r="D50" s="475">
        <f>'Indian Post'!D19</f>
        <v>0</v>
      </c>
      <c r="E50" s="475">
        <f>'Indian Post'!E19</f>
        <v>1</v>
      </c>
      <c r="F50" s="475">
        <f>'Indian Post'!F19</f>
        <v>1</v>
      </c>
      <c r="G50" s="475">
        <f>'Indian Post'!G19</f>
        <v>515.71</v>
      </c>
      <c r="H50" s="475">
        <f>'Indian Post'!H19</f>
        <v>0</v>
      </c>
      <c r="I50" s="475">
        <f t="shared" si="0"/>
        <v>515.71</v>
      </c>
      <c r="J50" s="475">
        <f t="shared" si="1"/>
        <v>515.71</v>
      </c>
      <c r="K50" s="475">
        <f t="shared" si="2"/>
        <v>0</v>
      </c>
    </row>
    <row r="51" spans="1:11" s="353" customFormat="1" ht="14.25" x14ac:dyDescent="0.2">
      <c r="A51" s="354">
        <v>41</v>
      </c>
      <c r="B51" s="355" t="s">
        <v>58</v>
      </c>
      <c r="C51" s="475">
        <f>'Maharashtra GB'!C19</f>
        <v>1</v>
      </c>
      <c r="D51" s="475">
        <f>'Maharashtra GB'!D19</f>
        <v>1</v>
      </c>
      <c r="E51" s="475">
        <f>'Maharashtra GB'!E19</f>
        <v>2</v>
      </c>
      <c r="F51" s="475">
        <f>'Maharashtra GB'!F19</f>
        <v>4</v>
      </c>
      <c r="G51" s="475">
        <f>'Maharashtra GB'!G19</f>
        <v>6643.63</v>
      </c>
      <c r="H51" s="475">
        <f>'Maharashtra GB'!H19</f>
        <v>6624.55</v>
      </c>
      <c r="I51" s="475">
        <f t="shared" si="0"/>
        <v>13268.18</v>
      </c>
      <c r="J51" s="475">
        <f t="shared" si="1"/>
        <v>3317.0450000000001</v>
      </c>
      <c r="K51" s="475">
        <f t="shared" si="2"/>
        <v>99.712807606684905</v>
      </c>
    </row>
    <row r="52" spans="1:11" s="353" customFormat="1" ht="14.25" x14ac:dyDescent="0.2">
      <c r="A52" s="354">
        <v>42</v>
      </c>
      <c r="B52" s="355" t="s">
        <v>59</v>
      </c>
      <c r="C52" s="475">
        <f>'Vidharbha Konkan GB'!C19</f>
        <v>0</v>
      </c>
      <c r="D52" s="475">
        <f>'Vidharbha Konkan GB'!D19</f>
        <v>0</v>
      </c>
      <c r="E52" s="475">
        <f>'Vidharbha Konkan GB'!E19</f>
        <v>0</v>
      </c>
      <c r="F52" s="475">
        <f>'Vidharbha Konkan GB'!F19</f>
        <v>0</v>
      </c>
      <c r="G52" s="475">
        <f>'Vidharbha Konkan GB'!G19</f>
        <v>0</v>
      </c>
      <c r="H52" s="475">
        <f>'Vidharbha Konkan GB'!H19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53" customFormat="1" ht="14.25" x14ac:dyDescent="0.2">
      <c r="A53" s="354">
        <v>43</v>
      </c>
      <c r="B53" s="355" t="s">
        <v>61</v>
      </c>
      <c r="C53" s="475">
        <f>M.S.Coop!C19</f>
        <v>36</v>
      </c>
      <c r="D53" s="475">
        <f>M.S.Coop!D19</f>
        <v>9</v>
      </c>
      <c r="E53" s="475">
        <f>M.S.Coop!E19</f>
        <v>10</v>
      </c>
      <c r="F53" s="475">
        <f>M.S.Coop!F19</f>
        <v>55</v>
      </c>
      <c r="G53" s="475">
        <f>M.S.Coop!G19</f>
        <v>42898.98</v>
      </c>
      <c r="H53" s="475">
        <f>M.S.Coop!H19</f>
        <v>15716.48</v>
      </c>
      <c r="I53" s="475">
        <f t="shared" si="0"/>
        <v>58615.460000000006</v>
      </c>
      <c r="J53" s="475">
        <f t="shared" si="1"/>
        <v>1065.7356363636366</v>
      </c>
      <c r="K53" s="475">
        <f t="shared" si="2"/>
        <v>36.636022581422679</v>
      </c>
    </row>
    <row r="54" spans="1:11" s="352" customFormat="1" ht="15" x14ac:dyDescent="0.2">
      <c r="A54" s="552" t="s">
        <v>63</v>
      </c>
      <c r="B54" s="553"/>
      <c r="C54" s="476">
        <f t="shared" ref="C54:I54" si="3">SUM(C4:C53)</f>
        <v>84</v>
      </c>
      <c r="D54" s="476">
        <f t="shared" si="3"/>
        <v>51</v>
      </c>
      <c r="E54" s="476">
        <f t="shared" si="3"/>
        <v>60</v>
      </c>
      <c r="F54" s="476">
        <f t="shared" si="3"/>
        <v>195</v>
      </c>
      <c r="G54" s="477">
        <f t="shared" si="3"/>
        <v>1095770.1899999997</v>
      </c>
      <c r="H54" s="477">
        <f t="shared" si="3"/>
        <v>696526.9</v>
      </c>
      <c r="I54" s="477">
        <f t="shared" si="3"/>
        <v>1792297.0899999996</v>
      </c>
      <c r="J54" s="477">
        <f t="shared" si="1"/>
        <v>9191.2671282051269</v>
      </c>
      <c r="K54" s="477">
        <f t="shared" si="2"/>
        <v>63.565052814586984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172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57" customFormat="1" ht="14.25" x14ac:dyDescent="0.2">
      <c r="A11" s="358">
        <v>1</v>
      </c>
      <c r="B11" s="359" t="s">
        <v>13</v>
      </c>
      <c r="C11" s="475">
        <f>BOB!C20</f>
        <v>0</v>
      </c>
      <c r="D11" s="475">
        <f>BOB!D20</f>
        <v>1</v>
      </c>
      <c r="E11" s="475">
        <f>BOB!E20</f>
        <v>0</v>
      </c>
      <c r="F11" s="475">
        <f>BOB!F20</f>
        <v>1</v>
      </c>
      <c r="G11" s="475">
        <f>BOB!G20</f>
        <v>8798.2000000000007</v>
      </c>
      <c r="H11" s="475">
        <f>BOB!H20</f>
        <v>2323.1</v>
      </c>
      <c r="I11" s="475">
        <f t="shared" ref="I11:I53" si="0">(G11+H11)</f>
        <v>11121.300000000001</v>
      </c>
      <c r="J11" s="475">
        <f t="shared" ref="J11:J54" si="1">(I11/F11)</f>
        <v>11121.300000000001</v>
      </c>
      <c r="K11" s="475">
        <f t="shared" ref="K11:K54" si="2">(H11/G11)*100</f>
        <v>26.404264508649494</v>
      </c>
    </row>
    <row r="12" spans="1:11" s="357" customFormat="1" ht="14.25" x14ac:dyDescent="0.2">
      <c r="A12" s="358">
        <v>2</v>
      </c>
      <c r="B12" s="359" t="s">
        <v>14</v>
      </c>
      <c r="C12" s="475">
        <f>BOI!C20</f>
        <v>5</v>
      </c>
      <c r="D12" s="475">
        <f>BOI!D20</f>
        <v>7</v>
      </c>
      <c r="E12" s="475">
        <f>BOI!E20</f>
        <v>0</v>
      </c>
      <c r="F12" s="475">
        <f>BOI!F20</f>
        <v>12</v>
      </c>
      <c r="G12" s="475">
        <f>BOI!G20</f>
        <v>86465.07</v>
      </c>
      <c r="H12" s="475">
        <f>BOI!H20</f>
        <v>35467.360000000001</v>
      </c>
      <c r="I12" s="475">
        <f t="shared" si="0"/>
        <v>121932.43000000001</v>
      </c>
      <c r="J12" s="475">
        <f t="shared" si="1"/>
        <v>10161.035833333333</v>
      </c>
      <c r="K12" s="475">
        <f t="shared" si="2"/>
        <v>41.019292530498156</v>
      </c>
    </row>
    <row r="13" spans="1:11" s="357" customFormat="1" ht="14.25" x14ac:dyDescent="0.2">
      <c r="A13" s="358">
        <v>3</v>
      </c>
      <c r="B13" s="359" t="s">
        <v>15</v>
      </c>
      <c r="C13" s="475">
        <f>BM!C20</f>
        <v>7</v>
      </c>
      <c r="D13" s="475">
        <f>BM!D20</f>
        <v>5</v>
      </c>
      <c r="E13" s="475">
        <f>BM!E20</f>
        <v>0</v>
      </c>
      <c r="F13" s="475">
        <f>BM!F20</f>
        <v>12</v>
      </c>
      <c r="G13" s="475">
        <f>BM!G20</f>
        <v>96685.95</v>
      </c>
      <c r="H13" s="475">
        <f>BM!H20</f>
        <v>19448.240000000002</v>
      </c>
      <c r="I13" s="475">
        <f t="shared" si="0"/>
        <v>116134.19</v>
      </c>
      <c r="J13" s="475">
        <f t="shared" si="1"/>
        <v>9677.8491666666669</v>
      </c>
      <c r="K13" s="475">
        <f t="shared" si="2"/>
        <v>20.11485639847362</v>
      </c>
    </row>
    <row r="14" spans="1:11" s="357" customFormat="1" ht="14.25" x14ac:dyDescent="0.2">
      <c r="A14" s="358">
        <v>4</v>
      </c>
      <c r="B14" s="359" t="s">
        <v>16</v>
      </c>
      <c r="C14" s="475">
        <f>CB!C20</f>
        <v>0</v>
      </c>
      <c r="D14" s="475">
        <f>CB!D20</f>
        <v>1</v>
      </c>
      <c r="E14" s="475">
        <f>CB!E20</f>
        <v>0</v>
      </c>
      <c r="F14" s="475">
        <f>CB!F20</f>
        <v>1</v>
      </c>
      <c r="G14" s="475">
        <f>CB!G20</f>
        <v>5581.06</v>
      </c>
      <c r="H14" s="475">
        <f>CB!H20</f>
        <v>1236.81</v>
      </c>
      <c r="I14" s="475">
        <f t="shared" si="0"/>
        <v>6817.8700000000008</v>
      </c>
      <c r="J14" s="475">
        <f t="shared" si="1"/>
        <v>6817.8700000000008</v>
      </c>
      <c r="K14" s="475">
        <f t="shared" si="2"/>
        <v>22.160843997376841</v>
      </c>
    </row>
    <row r="15" spans="1:11" s="357" customFormat="1" ht="14.25" x14ac:dyDescent="0.2">
      <c r="A15" s="358">
        <v>5</v>
      </c>
      <c r="B15" s="359" t="s">
        <v>17</v>
      </c>
      <c r="C15" s="475">
        <f>CBI!C20</f>
        <v>0</v>
      </c>
      <c r="D15" s="475">
        <f>CBI!D20</f>
        <v>1</v>
      </c>
      <c r="E15" s="475">
        <f>CBI!E20</f>
        <v>0</v>
      </c>
      <c r="F15" s="475">
        <f>CBI!F20</f>
        <v>1</v>
      </c>
      <c r="G15" s="475">
        <f>CBI!G20</f>
        <v>6270.13</v>
      </c>
      <c r="H15" s="475">
        <f>CBI!H20</f>
        <v>1789.77</v>
      </c>
      <c r="I15" s="475">
        <f t="shared" si="0"/>
        <v>8059.9</v>
      </c>
      <c r="J15" s="475">
        <f t="shared" si="1"/>
        <v>8059.9</v>
      </c>
      <c r="K15" s="475">
        <f t="shared" si="2"/>
        <v>28.544384247216563</v>
      </c>
    </row>
    <row r="16" spans="1:11" s="357" customFormat="1" ht="14.25" x14ac:dyDescent="0.2">
      <c r="A16" s="358">
        <v>6</v>
      </c>
      <c r="B16" s="359" t="s">
        <v>18</v>
      </c>
      <c r="C16" s="475">
        <f>IB!C20</f>
        <v>0</v>
      </c>
      <c r="D16" s="475">
        <f>IB!D20</f>
        <v>0</v>
      </c>
      <c r="E16" s="475">
        <f>IB!E20</f>
        <v>0</v>
      </c>
      <c r="F16" s="475">
        <f>IB!F20</f>
        <v>0</v>
      </c>
      <c r="G16" s="475">
        <f>IB!G20</f>
        <v>0</v>
      </c>
      <c r="H16" s="475">
        <f>IB!H20</f>
        <v>0</v>
      </c>
      <c r="I16" s="475">
        <f t="shared" si="0"/>
        <v>0</v>
      </c>
      <c r="J16" s="475" t="e">
        <f t="shared" si="1"/>
        <v>#DIV/0!</v>
      </c>
      <c r="K16" s="475" t="e">
        <f t="shared" si="2"/>
        <v>#DIV/0!</v>
      </c>
    </row>
    <row r="17" spans="1:11" s="357" customFormat="1" ht="14.25" x14ac:dyDescent="0.2">
      <c r="A17" s="358">
        <v>7</v>
      </c>
      <c r="B17" s="359" t="s">
        <v>19</v>
      </c>
      <c r="C17" s="475">
        <f>IOB!C20</f>
        <v>0</v>
      </c>
      <c r="D17" s="475">
        <f>IOB!D20</f>
        <v>0</v>
      </c>
      <c r="E17" s="475">
        <f>IOB!E20</f>
        <v>0</v>
      </c>
      <c r="F17" s="475">
        <f>IOB!F20</f>
        <v>0</v>
      </c>
      <c r="G17" s="475">
        <f>IOB!G20</f>
        <v>0</v>
      </c>
      <c r="H17" s="475">
        <f>IOB!H20</f>
        <v>0</v>
      </c>
      <c r="I17" s="475">
        <f t="shared" si="0"/>
        <v>0</v>
      </c>
      <c r="J17" s="475" t="e">
        <f t="shared" si="1"/>
        <v>#DIV/0!</v>
      </c>
      <c r="K17" s="475" t="e">
        <f t="shared" si="2"/>
        <v>#DIV/0!</v>
      </c>
    </row>
    <row r="18" spans="1:11" s="357" customFormat="1" ht="14.25" x14ac:dyDescent="0.2">
      <c r="A18" s="358">
        <v>8</v>
      </c>
      <c r="B18" s="359" t="s">
        <v>20</v>
      </c>
      <c r="C18" s="475">
        <f>PSB!C20</f>
        <v>0</v>
      </c>
      <c r="D18" s="475">
        <f>PSB!D20</f>
        <v>0</v>
      </c>
      <c r="E18" s="475">
        <f>PSB!E20</f>
        <v>0</v>
      </c>
      <c r="F18" s="475">
        <f>PSB!F20</f>
        <v>0</v>
      </c>
      <c r="G18" s="475">
        <f>PSB!G20</f>
        <v>0</v>
      </c>
      <c r="H18" s="475">
        <f>PSB!H20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57" customFormat="1" ht="14.25" x14ac:dyDescent="0.2">
      <c r="A19" s="358">
        <v>9</v>
      </c>
      <c r="B19" s="359" t="s">
        <v>21</v>
      </c>
      <c r="C19" s="475">
        <f>PNB!C20</f>
        <v>0</v>
      </c>
      <c r="D19" s="475">
        <f>PNB!D20</f>
        <v>0</v>
      </c>
      <c r="E19" s="475">
        <f>PNB!E20</f>
        <v>0</v>
      </c>
      <c r="F19" s="475">
        <f>PNB!F20</f>
        <v>0</v>
      </c>
      <c r="G19" s="475">
        <f>PNB!G20</f>
        <v>0</v>
      </c>
      <c r="H19" s="475">
        <f>PNB!H20</f>
        <v>0</v>
      </c>
      <c r="I19" s="475">
        <f t="shared" si="0"/>
        <v>0</v>
      </c>
      <c r="J19" s="475" t="e">
        <f t="shared" si="1"/>
        <v>#DIV/0!</v>
      </c>
      <c r="K19" s="475" t="e">
        <f t="shared" si="2"/>
        <v>#DIV/0!</v>
      </c>
    </row>
    <row r="20" spans="1:11" s="357" customFormat="1" ht="14.25" x14ac:dyDescent="0.2">
      <c r="A20" s="358">
        <v>10</v>
      </c>
      <c r="B20" s="359" t="s">
        <v>22</v>
      </c>
      <c r="C20" s="475">
        <f>SBI!C20</f>
        <v>6</v>
      </c>
      <c r="D20" s="475">
        <f>SBI!D20</f>
        <v>6</v>
      </c>
      <c r="E20" s="475">
        <f>SBI!E20</f>
        <v>0</v>
      </c>
      <c r="F20" s="475">
        <f>SBI!F20</f>
        <v>12</v>
      </c>
      <c r="G20" s="475">
        <f>SBI!G20</f>
        <v>139538.42000000001</v>
      </c>
      <c r="H20" s="475">
        <f>SBI!H20</f>
        <v>43152.88</v>
      </c>
      <c r="I20" s="475">
        <f t="shared" si="0"/>
        <v>182691.30000000002</v>
      </c>
      <c r="J20" s="475">
        <f t="shared" si="1"/>
        <v>15224.275000000001</v>
      </c>
      <c r="K20" s="475">
        <f t="shared" si="2"/>
        <v>30.925446912757071</v>
      </c>
    </row>
    <row r="21" spans="1:11" s="357" customFormat="1" ht="14.25" x14ac:dyDescent="0.2">
      <c r="A21" s="358">
        <v>11</v>
      </c>
      <c r="B21" s="359" t="s">
        <v>23</v>
      </c>
      <c r="C21" s="475">
        <f>UCO!C20</f>
        <v>0</v>
      </c>
      <c r="D21" s="475">
        <f>UCO!D20</f>
        <v>0</v>
      </c>
      <c r="E21" s="475">
        <f>UCO!E20</f>
        <v>0</v>
      </c>
      <c r="F21" s="475">
        <f>UCO!F20</f>
        <v>0</v>
      </c>
      <c r="G21" s="475">
        <f>UCO!G20</f>
        <v>0</v>
      </c>
      <c r="H21" s="475">
        <f>UCO!H20</f>
        <v>0</v>
      </c>
      <c r="I21" s="475">
        <f t="shared" si="0"/>
        <v>0</v>
      </c>
      <c r="J21" s="475" t="e">
        <f t="shared" si="1"/>
        <v>#DIV/0!</v>
      </c>
      <c r="K21" s="475" t="e">
        <f t="shared" si="2"/>
        <v>#DIV/0!</v>
      </c>
    </row>
    <row r="22" spans="1:11" s="357" customFormat="1" ht="14.25" x14ac:dyDescent="0.2">
      <c r="A22" s="358">
        <v>12</v>
      </c>
      <c r="B22" s="359" t="s">
        <v>24</v>
      </c>
      <c r="C22" s="475">
        <f>UBI!C20</f>
        <v>0</v>
      </c>
      <c r="D22" s="475">
        <f>UBI!D20</f>
        <v>2</v>
      </c>
      <c r="E22" s="475">
        <f>UBI!E20</f>
        <v>0</v>
      </c>
      <c r="F22" s="475">
        <f>UBI!F20</f>
        <v>2</v>
      </c>
      <c r="G22" s="475">
        <f>UBI!G20</f>
        <v>11899.51</v>
      </c>
      <c r="H22" s="475">
        <f>UBI!H20</f>
        <v>5847.73</v>
      </c>
      <c r="I22" s="475">
        <f t="shared" si="0"/>
        <v>17747.239999999998</v>
      </c>
      <c r="J22" s="475">
        <f t="shared" si="1"/>
        <v>8873.619999999999</v>
      </c>
      <c r="K22" s="475">
        <f t="shared" si="2"/>
        <v>49.142611754601653</v>
      </c>
    </row>
    <row r="23" spans="1:11" s="357" customFormat="1" ht="14.25" x14ac:dyDescent="0.2">
      <c r="A23" s="358">
        <v>13</v>
      </c>
      <c r="B23" s="359" t="s">
        <v>26</v>
      </c>
      <c r="C23" s="475">
        <f>AXIS!C20</f>
        <v>1</v>
      </c>
      <c r="D23" s="475">
        <f>AXIS!D20</f>
        <v>1</v>
      </c>
      <c r="E23" s="475">
        <f>AXIS!E20</f>
        <v>0</v>
      </c>
      <c r="F23" s="475">
        <f>AXIS!F20</f>
        <v>2</v>
      </c>
      <c r="G23" s="475">
        <f>AXIS!G20</f>
        <v>19305.71</v>
      </c>
      <c r="H23" s="475">
        <f>AXIS!H20</f>
        <v>2528.6799999999998</v>
      </c>
      <c r="I23" s="475">
        <f t="shared" si="0"/>
        <v>21834.39</v>
      </c>
      <c r="J23" s="475">
        <f t="shared" si="1"/>
        <v>10917.195</v>
      </c>
      <c r="K23" s="475">
        <f t="shared" si="2"/>
        <v>13.098093776400868</v>
      </c>
    </row>
    <row r="24" spans="1:11" s="357" customFormat="1" ht="14.25" x14ac:dyDescent="0.2">
      <c r="A24" s="358">
        <v>14</v>
      </c>
      <c r="B24" s="359" t="s">
        <v>27</v>
      </c>
      <c r="C24" s="475">
        <f>BANDHAN!C20</f>
        <v>0</v>
      </c>
      <c r="D24" s="475">
        <f>BANDHAN!D20</f>
        <v>0</v>
      </c>
      <c r="E24" s="475">
        <f>BANDHAN!E20</f>
        <v>0</v>
      </c>
      <c r="F24" s="475">
        <f>BANDHAN!F20</f>
        <v>0</v>
      </c>
      <c r="G24" s="475">
        <f>BANDHAN!G20</f>
        <v>0</v>
      </c>
      <c r="H24" s="475">
        <f>BANDHAN!H20</f>
        <v>0</v>
      </c>
      <c r="I24" s="475">
        <f t="shared" si="0"/>
        <v>0</v>
      </c>
      <c r="J24" s="475" t="e">
        <f t="shared" si="1"/>
        <v>#DIV/0!</v>
      </c>
      <c r="K24" s="475" t="e">
        <f t="shared" si="2"/>
        <v>#DIV/0!</v>
      </c>
    </row>
    <row r="25" spans="1:11" s="357" customFormat="1" ht="14.25" x14ac:dyDescent="0.2">
      <c r="A25" s="358">
        <v>15</v>
      </c>
      <c r="B25" s="359" t="s">
        <v>28</v>
      </c>
      <c r="C25" s="475">
        <f>'CSB(CATHOLIC)'!C20</f>
        <v>0</v>
      </c>
      <c r="D25" s="475">
        <f>'CSB(CATHOLIC)'!D20</f>
        <v>0</v>
      </c>
      <c r="E25" s="475">
        <f>'CSB(CATHOLIC)'!E20</f>
        <v>0</v>
      </c>
      <c r="F25" s="475">
        <f>'CSB(CATHOLIC)'!F20</f>
        <v>0</v>
      </c>
      <c r="G25" s="475">
        <f>'CSB(CATHOLIC)'!G20</f>
        <v>0</v>
      </c>
      <c r="H25" s="475">
        <f>'CSB(CATHOLIC)'!H20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57" customFormat="1" ht="14.25" x14ac:dyDescent="0.2">
      <c r="A26" s="358">
        <v>16</v>
      </c>
      <c r="B26" s="359" t="s">
        <v>29</v>
      </c>
      <c r="C26" s="475">
        <f>DCB!C20</f>
        <v>0</v>
      </c>
      <c r="D26" s="475">
        <f>DCB!D20</f>
        <v>0</v>
      </c>
      <c r="E26" s="475">
        <f>DCB!E20</f>
        <v>0</v>
      </c>
      <c r="F26" s="475">
        <f>DCB!F20</f>
        <v>0</v>
      </c>
      <c r="G26" s="475">
        <f>DCB!G20</f>
        <v>0</v>
      </c>
      <c r="H26" s="475">
        <f>DCB!H20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357" customFormat="1" ht="14.25" x14ac:dyDescent="0.2">
      <c r="A27" s="358">
        <v>17</v>
      </c>
      <c r="B27" s="359" t="s">
        <v>30</v>
      </c>
      <c r="C27" s="475">
        <f>DHANLAXMI!C20</f>
        <v>0</v>
      </c>
      <c r="D27" s="475">
        <f>DHANLAXMI!D20</f>
        <v>0</v>
      </c>
      <c r="E27" s="475">
        <f>DHANLAXMI!E20</f>
        <v>0</v>
      </c>
      <c r="F27" s="475">
        <f>DHANLAXMI!F20</f>
        <v>0</v>
      </c>
      <c r="G27" s="475">
        <f>DHANLAXMI!G20</f>
        <v>0</v>
      </c>
      <c r="H27" s="475">
        <f>DHANLAXMI!H20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57" customFormat="1" ht="14.25" x14ac:dyDescent="0.2">
      <c r="A28" s="358">
        <v>18</v>
      </c>
      <c r="B28" s="359" t="s">
        <v>31</v>
      </c>
      <c r="C28" s="475">
        <f>FEDERAL!C20</f>
        <v>0</v>
      </c>
      <c r="D28" s="475">
        <f>FEDERAL!D20</f>
        <v>0</v>
      </c>
      <c r="E28" s="475">
        <f>FEDERAL!E20</f>
        <v>0</v>
      </c>
      <c r="F28" s="475">
        <f>FEDERAL!F20</f>
        <v>0</v>
      </c>
      <c r="G28" s="475">
        <f>FEDERAL!G20</f>
        <v>0</v>
      </c>
      <c r="H28" s="475">
        <f>FEDERAL!H20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57" customFormat="1" ht="14.25" x14ac:dyDescent="0.2">
      <c r="A29" s="358">
        <v>19</v>
      </c>
      <c r="B29" s="359" t="s">
        <v>32</v>
      </c>
      <c r="C29" s="475">
        <f>HDFC!C20</f>
        <v>0</v>
      </c>
      <c r="D29" s="475">
        <f>HDFC!D20</f>
        <v>2</v>
      </c>
      <c r="E29" s="475">
        <f>HDFC!E20</f>
        <v>0</v>
      </c>
      <c r="F29" s="475">
        <f>HDFC!F20</f>
        <v>2</v>
      </c>
      <c r="G29" s="475">
        <f>HDFC!G20</f>
        <v>2985.94</v>
      </c>
      <c r="H29" s="475">
        <f>HDFC!H20</f>
        <v>611.51</v>
      </c>
      <c r="I29" s="475">
        <f t="shared" si="0"/>
        <v>3597.45</v>
      </c>
      <c r="J29" s="475">
        <f t="shared" si="1"/>
        <v>1798.7249999999999</v>
      </c>
      <c r="K29" s="475">
        <f t="shared" si="2"/>
        <v>20.479647950059277</v>
      </c>
    </row>
    <row r="30" spans="1:11" s="357" customFormat="1" ht="14.25" x14ac:dyDescent="0.2">
      <c r="A30" s="358">
        <v>20</v>
      </c>
      <c r="B30" s="359" t="s">
        <v>33</v>
      </c>
      <c r="C30" s="475">
        <f>ICICI!C20</f>
        <v>0</v>
      </c>
      <c r="D30" s="475">
        <f>ICICI!D20</f>
        <v>1</v>
      </c>
      <c r="E30" s="475">
        <f>ICICI!E20</f>
        <v>0</v>
      </c>
      <c r="F30" s="475">
        <f>ICICI!F20</f>
        <v>1</v>
      </c>
      <c r="G30" s="475">
        <f>ICICI!G20</f>
        <v>21574.32</v>
      </c>
      <c r="H30" s="475">
        <f>ICICI!H20</f>
        <v>3282.23</v>
      </c>
      <c r="I30" s="475">
        <f t="shared" si="0"/>
        <v>24856.55</v>
      </c>
      <c r="J30" s="475">
        <f t="shared" si="1"/>
        <v>24856.55</v>
      </c>
      <c r="K30" s="475">
        <f t="shared" si="2"/>
        <v>15.213596535139926</v>
      </c>
    </row>
    <row r="31" spans="1:11" s="357" customFormat="1" ht="14.25" x14ac:dyDescent="0.2">
      <c r="A31" s="358">
        <v>21</v>
      </c>
      <c r="B31" s="359" t="s">
        <v>34</v>
      </c>
      <c r="C31" s="475">
        <f>IDBI!C20</f>
        <v>2</v>
      </c>
      <c r="D31" s="475">
        <f>IDBI!D20</f>
        <v>1</v>
      </c>
      <c r="E31" s="475">
        <f>IDBI!E20</f>
        <v>0</v>
      </c>
      <c r="F31" s="475">
        <f>IDBI!F20</f>
        <v>3</v>
      </c>
      <c r="G31" s="475">
        <f>IDBI!G20</f>
        <v>11100.98</v>
      </c>
      <c r="H31" s="475">
        <f>IDBI!H20</f>
        <v>3768.91</v>
      </c>
      <c r="I31" s="475">
        <f t="shared" si="0"/>
        <v>14869.89</v>
      </c>
      <c r="J31" s="475">
        <f t="shared" si="1"/>
        <v>4956.63</v>
      </c>
      <c r="K31" s="475">
        <f t="shared" si="2"/>
        <v>33.951146655520503</v>
      </c>
    </row>
    <row r="32" spans="1:11" s="357" customFormat="1" ht="14.25" x14ac:dyDescent="0.2">
      <c r="A32" s="358">
        <v>22</v>
      </c>
      <c r="B32" s="359" t="s">
        <v>35</v>
      </c>
      <c r="C32" s="475">
        <f>IDFC!C20</f>
        <v>0</v>
      </c>
      <c r="D32" s="475">
        <f>IDFC!D20</f>
        <v>0</v>
      </c>
      <c r="E32" s="475">
        <f>IDFC!E20</f>
        <v>0</v>
      </c>
      <c r="F32" s="475">
        <f>IDFC!F20</f>
        <v>0</v>
      </c>
      <c r="G32" s="475">
        <f>IDFC!G20</f>
        <v>0</v>
      </c>
      <c r="H32" s="475">
        <f>IDFC!H20</f>
        <v>0</v>
      </c>
      <c r="I32" s="475">
        <f t="shared" si="0"/>
        <v>0</v>
      </c>
      <c r="J32" s="475" t="e">
        <f t="shared" si="1"/>
        <v>#DIV/0!</v>
      </c>
      <c r="K32" s="475" t="e">
        <f t="shared" si="2"/>
        <v>#DIV/0!</v>
      </c>
    </row>
    <row r="33" spans="1:11" s="357" customFormat="1" ht="14.25" x14ac:dyDescent="0.2">
      <c r="A33" s="358">
        <v>23</v>
      </c>
      <c r="B33" s="359" t="s">
        <v>36</v>
      </c>
      <c r="C33" s="475">
        <f>INDUSIND!C20</f>
        <v>0</v>
      </c>
      <c r="D33" s="475">
        <f>INDUSIND!D20</f>
        <v>1</v>
      </c>
      <c r="E33" s="475">
        <f>INDUSIND!E20</f>
        <v>0</v>
      </c>
      <c r="F33" s="475">
        <f>INDUSIND!F20</f>
        <v>1</v>
      </c>
      <c r="G33" s="475">
        <f>INDUSIND!G20</f>
        <v>136.18</v>
      </c>
      <c r="H33" s="475">
        <f>INDUSIND!H20</f>
        <v>0.5</v>
      </c>
      <c r="I33" s="475">
        <f t="shared" si="0"/>
        <v>136.68</v>
      </c>
      <c r="J33" s="475">
        <f t="shared" si="1"/>
        <v>136.68</v>
      </c>
      <c r="K33" s="475">
        <f t="shared" si="2"/>
        <v>0.36716111029519749</v>
      </c>
    </row>
    <row r="34" spans="1:11" s="357" customFormat="1" ht="14.25" x14ac:dyDescent="0.2">
      <c r="A34" s="358">
        <v>24</v>
      </c>
      <c r="B34" s="359" t="s">
        <v>37</v>
      </c>
      <c r="C34" s="475">
        <f>KB!C20</f>
        <v>0</v>
      </c>
      <c r="D34" s="475">
        <f>KB!D20</f>
        <v>0</v>
      </c>
      <c r="E34" s="475">
        <f>KB!E20</f>
        <v>0</v>
      </c>
      <c r="F34" s="475">
        <f>KB!F20</f>
        <v>0</v>
      </c>
      <c r="G34" s="475">
        <f>KB!G20</f>
        <v>0</v>
      </c>
      <c r="H34" s="475">
        <f>KB!H20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57" customFormat="1" ht="14.25" x14ac:dyDescent="0.2">
      <c r="A35" s="358">
        <v>25</v>
      </c>
      <c r="B35" s="359" t="s">
        <v>38</v>
      </c>
      <c r="C35" s="475">
        <f>KARUR!C20</f>
        <v>0</v>
      </c>
      <c r="D35" s="475">
        <f>KARUR!D20</f>
        <v>0</v>
      </c>
      <c r="E35" s="475">
        <f>KARUR!E20</f>
        <v>0</v>
      </c>
      <c r="F35" s="475">
        <f>KARUR!F20</f>
        <v>0</v>
      </c>
      <c r="G35" s="475">
        <f>KARUR!G20</f>
        <v>0</v>
      </c>
      <c r="H35" s="475">
        <f>KARUR!H20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57" customFormat="1" ht="14.25" x14ac:dyDescent="0.2">
      <c r="A36" s="358">
        <v>26</v>
      </c>
      <c r="B36" s="359" t="s">
        <v>39</v>
      </c>
      <c r="C36" s="475">
        <f>KOTAK!C20</f>
        <v>0</v>
      </c>
      <c r="D36" s="475">
        <f>KOTAK!D20</f>
        <v>0</v>
      </c>
      <c r="E36" s="475">
        <f>KOTAK!E20</f>
        <v>0</v>
      </c>
      <c r="F36" s="475">
        <f>KOTAK!F20</f>
        <v>0</v>
      </c>
      <c r="G36" s="475">
        <f>KOTAK!G20</f>
        <v>0</v>
      </c>
      <c r="H36" s="475">
        <f>KOTAK!H20</f>
        <v>0</v>
      </c>
      <c r="I36" s="475">
        <f t="shared" si="0"/>
        <v>0</v>
      </c>
      <c r="J36" s="475" t="e">
        <f t="shared" si="1"/>
        <v>#DIV/0!</v>
      </c>
      <c r="K36" s="475" t="e">
        <f t="shared" si="2"/>
        <v>#DIV/0!</v>
      </c>
    </row>
    <row r="37" spans="1:11" s="357" customFormat="1" ht="14.25" x14ac:dyDescent="0.2">
      <c r="A37" s="358">
        <v>27</v>
      </c>
      <c r="B37" s="359" t="s">
        <v>40</v>
      </c>
      <c r="C37" s="475">
        <f>RBL!C20</f>
        <v>0</v>
      </c>
      <c r="D37" s="475">
        <f>RBL!D20</f>
        <v>0</v>
      </c>
      <c r="E37" s="475">
        <f>RBL!E20</f>
        <v>0</v>
      </c>
      <c r="F37" s="475">
        <f>RBL!F20</f>
        <v>0</v>
      </c>
      <c r="G37" s="475">
        <f>RBL!G20</f>
        <v>0</v>
      </c>
      <c r="H37" s="475">
        <f>RBL!H20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57" customFormat="1" ht="14.25" x14ac:dyDescent="0.2">
      <c r="A38" s="358">
        <v>28</v>
      </c>
      <c r="B38" s="359" t="s">
        <v>41</v>
      </c>
      <c r="C38" s="475">
        <f>YES!C20</f>
        <v>0</v>
      </c>
      <c r="D38" s="475">
        <f>YES!D20</f>
        <v>0</v>
      </c>
      <c r="E38" s="475">
        <f>YES!E20</f>
        <v>0</v>
      </c>
      <c r="F38" s="475">
        <f>YES!F20</f>
        <v>0</v>
      </c>
      <c r="G38" s="475">
        <f>YES!G20</f>
        <v>0</v>
      </c>
      <c r="H38" s="475">
        <f>YES!H20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57" customFormat="1" ht="14.25" x14ac:dyDescent="0.2">
      <c r="A39" s="358">
        <v>29</v>
      </c>
      <c r="B39" s="359" t="s">
        <v>43</v>
      </c>
      <c r="C39" s="475">
        <f>AU!C20</f>
        <v>0</v>
      </c>
      <c r="D39" s="475">
        <f>AU!D20</f>
        <v>1</v>
      </c>
      <c r="E39" s="475">
        <f>AU!E20</f>
        <v>0</v>
      </c>
      <c r="F39" s="475">
        <f>AU!F20</f>
        <v>1</v>
      </c>
      <c r="G39" s="475">
        <f>AU!G20</f>
        <v>0</v>
      </c>
      <c r="H39" s="475">
        <f>AU!H20</f>
        <v>336.4</v>
      </c>
      <c r="I39" s="475">
        <f t="shared" si="0"/>
        <v>336.4</v>
      </c>
      <c r="J39" s="475">
        <f t="shared" si="1"/>
        <v>336.4</v>
      </c>
      <c r="K39" s="475" t="e">
        <f t="shared" si="2"/>
        <v>#DIV/0!</v>
      </c>
    </row>
    <row r="40" spans="1:11" s="357" customFormat="1" ht="14.25" x14ac:dyDescent="0.2">
      <c r="A40" s="358">
        <v>30</v>
      </c>
      <c r="B40" s="359" t="s">
        <v>44</v>
      </c>
      <c r="C40" s="475">
        <f>Equitas!C20</f>
        <v>0</v>
      </c>
      <c r="D40" s="475">
        <f>Equitas!D20</f>
        <v>0</v>
      </c>
      <c r="E40" s="475">
        <f>Equitas!E20</f>
        <v>0</v>
      </c>
      <c r="F40" s="475">
        <f>Equitas!F20</f>
        <v>0</v>
      </c>
      <c r="G40" s="475">
        <f>Equitas!G20</f>
        <v>0</v>
      </c>
      <c r="H40" s="475">
        <f>Equitas!H20</f>
        <v>0</v>
      </c>
      <c r="I40" s="475">
        <f t="shared" si="0"/>
        <v>0</v>
      </c>
      <c r="J40" s="475" t="e">
        <f t="shared" si="1"/>
        <v>#DIV/0!</v>
      </c>
      <c r="K40" s="475" t="e">
        <f t="shared" si="2"/>
        <v>#DIV/0!</v>
      </c>
    </row>
    <row r="41" spans="1:11" s="357" customFormat="1" ht="14.25" x14ac:dyDescent="0.2">
      <c r="A41" s="358">
        <v>31</v>
      </c>
      <c r="B41" s="359" t="s">
        <v>45</v>
      </c>
      <c r="C41" s="475">
        <f>ESAF!C20</f>
        <v>2</v>
      </c>
      <c r="D41" s="475">
        <f>ESAF!D20</f>
        <v>1</v>
      </c>
      <c r="E41" s="475">
        <f>ESAF!E20</f>
        <v>0</v>
      </c>
      <c r="F41" s="475">
        <f>ESAF!F20</f>
        <v>3</v>
      </c>
      <c r="G41" s="475">
        <f>ESAF!G20</f>
        <v>661.64</v>
      </c>
      <c r="H41" s="475">
        <f>ESAF!H20</f>
        <v>3737</v>
      </c>
      <c r="I41" s="475">
        <f t="shared" si="0"/>
        <v>4398.6400000000003</v>
      </c>
      <c r="J41" s="475">
        <f t="shared" si="1"/>
        <v>1466.2133333333334</v>
      </c>
      <c r="K41" s="475">
        <f t="shared" si="2"/>
        <v>564.80865727586001</v>
      </c>
    </row>
    <row r="42" spans="1:11" s="357" customFormat="1" ht="14.25" x14ac:dyDescent="0.2">
      <c r="A42" s="358">
        <v>32</v>
      </c>
      <c r="B42" s="359" t="s">
        <v>46</v>
      </c>
      <c r="C42" s="475">
        <f>Fincare!C20</f>
        <v>0</v>
      </c>
      <c r="D42" s="475">
        <f>Fincare!D20</f>
        <v>0</v>
      </c>
      <c r="E42" s="475">
        <f>Fincare!E20</f>
        <v>0</v>
      </c>
      <c r="F42" s="475">
        <f>Fincare!F20</f>
        <v>0</v>
      </c>
      <c r="G42" s="475">
        <f>Fincare!G20</f>
        <v>0</v>
      </c>
      <c r="H42" s="475">
        <f>Fincare!H20</f>
        <v>0</v>
      </c>
      <c r="I42" s="475">
        <f t="shared" si="0"/>
        <v>0</v>
      </c>
      <c r="J42" s="475" t="e">
        <f t="shared" si="1"/>
        <v>#DIV/0!</v>
      </c>
      <c r="K42" s="475" t="e">
        <f t="shared" si="2"/>
        <v>#DIV/0!</v>
      </c>
    </row>
    <row r="43" spans="1:11" s="357" customFormat="1" ht="14.25" x14ac:dyDescent="0.2">
      <c r="A43" s="358">
        <v>33</v>
      </c>
      <c r="B43" s="359" t="s">
        <v>47</v>
      </c>
      <c r="C43" s="475">
        <f>Jana!C20</f>
        <v>0</v>
      </c>
      <c r="D43" s="475">
        <f>Jana!D20</f>
        <v>0</v>
      </c>
      <c r="E43" s="475">
        <f>Jana!E20</f>
        <v>0</v>
      </c>
      <c r="F43" s="475">
        <f>Jana!F20</f>
        <v>0</v>
      </c>
      <c r="G43" s="475">
        <f>Jana!G20</f>
        <v>0</v>
      </c>
      <c r="H43" s="475">
        <f>Jana!H20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57" customFormat="1" ht="14.25" x14ac:dyDescent="0.2">
      <c r="A44" s="358">
        <v>34</v>
      </c>
      <c r="B44" s="359" t="s">
        <v>48</v>
      </c>
      <c r="C44" s="475">
        <f>Suryoday!C20</f>
        <v>0</v>
      </c>
      <c r="D44" s="475">
        <f>Suryoday!D20</f>
        <v>0</v>
      </c>
      <c r="E44" s="475">
        <f>Suryoday!E20</f>
        <v>0</v>
      </c>
      <c r="F44" s="475">
        <f>Suryoday!F20</f>
        <v>0</v>
      </c>
      <c r="G44" s="475">
        <f>Suryoday!G20</f>
        <v>0</v>
      </c>
      <c r="H44" s="475">
        <f>Suryoday!H20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357" customFormat="1" ht="14.25" x14ac:dyDescent="0.2">
      <c r="A45" s="358">
        <v>35</v>
      </c>
      <c r="B45" s="359" t="s">
        <v>49</v>
      </c>
      <c r="C45" s="475">
        <f>Ujjivan!C20</f>
        <v>0</v>
      </c>
      <c r="D45" s="475">
        <f>Ujjivan!D20</f>
        <v>0</v>
      </c>
      <c r="E45" s="475">
        <f>Ujjivan!E20</f>
        <v>0</v>
      </c>
      <c r="F45" s="475">
        <f>Ujjivan!F20</f>
        <v>0</v>
      </c>
      <c r="G45" s="475">
        <f>Ujjivan!G20</f>
        <v>0</v>
      </c>
      <c r="H45" s="475">
        <f>Ujjivan!H20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57" customFormat="1" ht="14.25" x14ac:dyDescent="0.2">
      <c r="A46" s="358">
        <v>36</v>
      </c>
      <c r="B46" s="359" t="s">
        <v>50</v>
      </c>
      <c r="C46" s="475">
        <f>utkarsh!C20</f>
        <v>0</v>
      </c>
      <c r="D46" s="475">
        <f>utkarsh!D20</f>
        <v>0</v>
      </c>
      <c r="E46" s="475">
        <f>utkarsh!E20</f>
        <v>0</v>
      </c>
      <c r="F46" s="475">
        <f>utkarsh!F20</f>
        <v>0</v>
      </c>
      <c r="G46" s="475">
        <f>utkarsh!G20</f>
        <v>0</v>
      </c>
      <c r="H46" s="475">
        <f>utkarsh!H20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57" customFormat="1" ht="14.25" x14ac:dyDescent="0.2">
      <c r="A47" s="358">
        <v>37</v>
      </c>
      <c r="B47" s="359" t="s">
        <v>52</v>
      </c>
      <c r="C47" s="475">
        <f>DBS!C20</f>
        <v>0</v>
      </c>
      <c r="D47" s="475">
        <f>DBS!D20</f>
        <v>0</v>
      </c>
      <c r="E47" s="475">
        <f>DBS!E20</f>
        <v>0</v>
      </c>
      <c r="F47" s="475">
        <f>DBS!F20</f>
        <v>0</v>
      </c>
      <c r="G47" s="475">
        <f>DBS!G20</f>
        <v>0</v>
      </c>
      <c r="H47" s="475">
        <f>DBS!H20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57" customFormat="1" ht="14.25" x14ac:dyDescent="0.2">
      <c r="A48" s="358">
        <v>38</v>
      </c>
      <c r="B48" s="359" t="s">
        <v>54</v>
      </c>
      <c r="C48" s="475">
        <f>APB!C20</f>
        <v>0</v>
      </c>
      <c r="D48" s="475">
        <f>APB!D20</f>
        <v>0</v>
      </c>
      <c r="E48" s="475">
        <f>APB!E20</f>
        <v>0</v>
      </c>
      <c r="F48" s="475">
        <f>APB!F20</f>
        <v>0</v>
      </c>
      <c r="G48" s="475">
        <f>APB!G20</f>
        <v>0</v>
      </c>
      <c r="H48" s="475">
        <f>APB!H20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57" customFormat="1" ht="14.25" x14ac:dyDescent="0.2">
      <c r="A49" s="358">
        <v>39</v>
      </c>
      <c r="B49" s="359" t="s">
        <v>55</v>
      </c>
      <c r="C49" s="475">
        <f>FINO!C20</f>
        <v>0</v>
      </c>
      <c r="D49" s="475">
        <f>FINO!D20</f>
        <v>0</v>
      </c>
      <c r="E49" s="475">
        <f>FINO!E20</f>
        <v>0</v>
      </c>
      <c r="F49" s="475">
        <f>FINO!F20</f>
        <v>0</v>
      </c>
      <c r="G49" s="475">
        <f>FINO!G20</f>
        <v>0</v>
      </c>
      <c r="H49" s="475">
        <f>FINO!H20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57" customFormat="1" ht="14.25" x14ac:dyDescent="0.2">
      <c r="A50" s="358">
        <v>40</v>
      </c>
      <c r="B50" s="359" t="s">
        <v>56</v>
      </c>
      <c r="C50" s="475">
        <f>'Indian Post'!C20</f>
        <v>0</v>
      </c>
      <c r="D50" s="475">
        <f>'Indian Post'!D20</f>
        <v>1</v>
      </c>
      <c r="E50" s="475">
        <f>'Indian Post'!E20</f>
        <v>0</v>
      </c>
      <c r="F50" s="475">
        <f>'Indian Post'!F20</f>
        <v>1</v>
      </c>
      <c r="G50" s="475">
        <f>'Indian Post'!G20</f>
        <v>97.4</v>
      </c>
      <c r="H50" s="475">
        <f>'Indian Post'!H20</f>
        <v>0</v>
      </c>
      <c r="I50" s="475">
        <f t="shared" si="0"/>
        <v>97.4</v>
      </c>
      <c r="J50" s="475">
        <f t="shared" si="1"/>
        <v>97.4</v>
      </c>
      <c r="K50" s="475">
        <f t="shared" si="2"/>
        <v>0</v>
      </c>
    </row>
    <row r="51" spans="1:11" s="357" customFormat="1" ht="14.25" x14ac:dyDescent="0.2">
      <c r="A51" s="358">
        <v>41</v>
      </c>
      <c r="B51" s="359" t="s">
        <v>58</v>
      </c>
      <c r="C51" s="475">
        <f>'Maharashtra GB'!C20</f>
        <v>0</v>
      </c>
      <c r="D51" s="475">
        <f>'Maharashtra GB'!D20</f>
        <v>0</v>
      </c>
      <c r="E51" s="475">
        <f>'Maharashtra GB'!E20</f>
        <v>0</v>
      </c>
      <c r="F51" s="475">
        <f>'Maharashtra GB'!F20</f>
        <v>0</v>
      </c>
      <c r="G51" s="475">
        <f>'Maharashtra GB'!G20</f>
        <v>0</v>
      </c>
      <c r="H51" s="475">
        <f>'Maharashtra GB'!H20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57" customFormat="1" ht="14.25" x14ac:dyDescent="0.2">
      <c r="A52" s="358">
        <v>42</v>
      </c>
      <c r="B52" s="359" t="s">
        <v>59</v>
      </c>
      <c r="C52" s="475">
        <f>'Vidharbha Konkan GB'!C20</f>
        <v>13</v>
      </c>
      <c r="D52" s="475">
        <f>'Vidharbha Konkan GB'!D20</f>
        <v>6</v>
      </c>
      <c r="E52" s="475">
        <f>'Vidharbha Konkan GB'!E20</f>
        <v>0</v>
      </c>
      <c r="F52" s="475">
        <f>'Vidharbha Konkan GB'!F20</f>
        <v>19</v>
      </c>
      <c r="G52" s="475">
        <f>'Vidharbha Konkan GB'!G20</f>
        <v>27335.45</v>
      </c>
      <c r="H52" s="475">
        <f>'Vidharbha Konkan GB'!H20</f>
        <v>9554.93</v>
      </c>
      <c r="I52" s="475">
        <f t="shared" si="0"/>
        <v>36890.380000000005</v>
      </c>
      <c r="J52" s="475">
        <f t="shared" si="1"/>
        <v>1941.5989473684212</v>
      </c>
      <c r="K52" s="475">
        <f t="shared" si="2"/>
        <v>34.954354144526611</v>
      </c>
    </row>
    <row r="53" spans="1:11" s="357" customFormat="1" ht="14.25" x14ac:dyDescent="0.2">
      <c r="A53" s="358">
        <v>43</v>
      </c>
      <c r="B53" s="359" t="s">
        <v>61</v>
      </c>
      <c r="C53" s="475">
        <f>M.S.Coop!C20</f>
        <v>43</v>
      </c>
      <c r="D53" s="475">
        <f>M.S.Coop!D20</f>
        <v>6</v>
      </c>
      <c r="E53" s="475">
        <f>M.S.Coop!E20</f>
        <v>6</v>
      </c>
      <c r="F53" s="475">
        <f>M.S.Coop!F20</f>
        <v>55</v>
      </c>
      <c r="G53" s="475">
        <f>M.S.Coop!G20</f>
        <v>215073.62</v>
      </c>
      <c r="H53" s="475">
        <f>M.S.Coop!H20</f>
        <v>112517.62</v>
      </c>
      <c r="I53" s="475">
        <f t="shared" si="0"/>
        <v>327591.24</v>
      </c>
      <c r="J53" s="475">
        <f t="shared" si="1"/>
        <v>5956.2043636363633</v>
      </c>
      <c r="K53" s="475">
        <f t="shared" si="2"/>
        <v>52.315862819438294</v>
      </c>
    </row>
    <row r="54" spans="1:11" s="356" customFormat="1" ht="15" x14ac:dyDescent="0.2">
      <c r="A54" s="552" t="s">
        <v>63</v>
      </c>
      <c r="B54" s="553"/>
      <c r="C54" s="476">
        <f t="shared" ref="C54:I54" si="3">SUM(C4:C53)</f>
        <v>79</v>
      </c>
      <c r="D54" s="476">
        <f t="shared" si="3"/>
        <v>44</v>
      </c>
      <c r="E54" s="476">
        <f t="shared" si="3"/>
        <v>6</v>
      </c>
      <c r="F54" s="476">
        <f t="shared" si="3"/>
        <v>129</v>
      </c>
      <c r="G54" s="477">
        <f t="shared" si="3"/>
        <v>653509.58000000007</v>
      </c>
      <c r="H54" s="477">
        <f t="shared" si="3"/>
        <v>245603.66999999995</v>
      </c>
      <c r="I54" s="477">
        <f t="shared" si="3"/>
        <v>899113.25000000012</v>
      </c>
      <c r="J54" s="477">
        <f t="shared" si="1"/>
        <v>6969.8701550387605</v>
      </c>
      <c r="K54" s="477">
        <f t="shared" si="2"/>
        <v>37.582260079492627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173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61" customFormat="1" ht="14.25" x14ac:dyDescent="0.2">
      <c r="A11" s="362">
        <v>1</v>
      </c>
      <c r="B11" s="363" t="s">
        <v>13</v>
      </c>
      <c r="C11" s="475">
        <f>BOB!C21</f>
        <v>6</v>
      </c>
      <c r="D11" s="475">
        <f>BOB!D21</f>
        <v>2</v>
      </c>
      <c r="E11" s="475">
        <f>BOB!E21</f>
        <v>3</v>
      </c>
      <c r="F11" s="475">
        <f>BOB!F21</f>
        <v>11</v>
      </c>
      <c r="G11" s="475">
        <f>BOB!G21</f>
        <v>58625.94</v>
      </c>
      <c r="H11" s="475">
        <f>BOB!H21</f>
        <v>15105.97</v>
      </c>
      <c r="I11" s="475">
        <f t="shared" ref="I11:I53" si="0">(G11+H11)</f>
        <v>73731.91</v>
      </c>
      <c r="J11" s="475">
        <f t="shared" ref="J11:J54" si="1">(I11/F11)</f>
        <v>6702.9009090909094</v>
      </c>
      <c r="K11" s="475">
        <f t="shared" ref="K11:K54" si="2">(H11/G11)*100</f>
        <v>25.766699860164287</v>
      </c>
    </row>
    <row r="12" spans="1:11" s="361" customFormat="1" ht="14.25" x14ac:dyDescent="0.2">
      <c r="A12" s="362">
        <v>2</v>
      </c>
      <c r="B12" s="363" t="s">
        <v>14</v>
      </c>
      <c r="C12" s="475">
        <f>BOI!C21</f>
        <v>7</v>
      </c>
      <c r="D12" s="475">
        <f>BOI!D21</f>
        <v>1</v>
      </c>
      <c r="E12" s="475">
        <f>BOI!E21</f>
        <v>2</v>
      </c>
      <c r="F12" s="475">
        <f>BOI!F21</f>
        <v>10</v>
      </c>
      <c r="G12" s="475">
        <f>BOI!G21</f>
        <v>82258.570000000007</v>
      </c>
      <c r="H12" s="475">
        <f>BOI!H21</f>
        <v>33945.03</v>
      </c>
      <c r="I12" s="475">
        <f t="shared" si="0"/>
        <v>116203.6</v>
      </c>
      <c r="J12" s="475">
        <f t="shared" si="1"/>
        <v>11620.36</v>
      </c>
      <c r="K12" s="475">
        <f t="shared" si="2"/>
        <v>41.266253473650217</v>
      </c>
    </row>
    <row r="13" spans="1:11" s="361" customFormat="1" ht="14.25" x14ac:dyDescent="0.2">
      <c r="A13" s="362">
        <v>3</v>
      </c>
      <c r="B13" s="363" t="s">
        <v>15</v>
      </c>
      <c r="C13" s="475">
        <f>BM!C21</f>
        <v>7</v>
      </c>
      <c r="D13" s="475">
        <f>BM!D21</f>
        <v>2</v>
      </c>
      <c r="E13" s="475">
        <f>BM!E21</f>
        <v>1</v>
      </c>
      <c r="F13" s="475">
        <f>BM!F21</f>
        <v>10</v>
      </c>
      <c r="G13" s="475">
        <f>BM!G21</f>
        <v>95067.68</v>
      </c>
      <c r="H13" s="475">
        <f>BM!H21</f>
        <v>11993.6</v>
      </c>
      <c r="I13" s="475">
        <f t="shared" si="0"/>
        <v>107061.28</v>
      </c>
      <c r="J13" s="475">
        <f t="shared" si="1"/>
        <v>10706.128000000001</v>
      </c>
      <c r="K13" s="475">
        <f t="shared" si="2"/>
        <v>12.615854305059301</v>
      </c>
    </row>
    <row r="14" spans="1:11" s="361" customFormat="1" ht="14.25" x14ac:dyDescent="0.2">
      <c r="A14" s="362">
        <v>4</v>
      </c>
      <c r="B14" s="363" t="s">
        <v>16</v>
      </c>
      <c r="C14" s="475">
        <f>CB!C21</f>
        <v>1</v>
      </c>
      <c r="D14" s="475">
        <f>CB!D21</f>
        <v>3</v>
      </c>
      <c r="E14" s="475">
        <f>CB!E21</f>
        <v>2</v>
      </c>
      <c r="F14" s="475">
        <f>CB!F21</f>
        <v>6</v>
      </c>
      <c r="G14" s="475">
        <f>CB!G21</f>
        <v>29283.07</v>
      </c>
      <c r="H14" s="475">
        <f>CB!H21</f>
        <v>12038.18</v>
      </c>
      <c r="I14" s="475">
        <f t="shared" si="0"/>
        <v>41321.25</v>
      </c>
      <c r="J14" s="475">
        <f t="shared" si="1"/>
        <v>6886.875</v>
      </c>
      <c r="K14" s="475">
        <f t="shared" si="2"/>
        <v>41.10969239222527</v>
      </c>
    </row>
    <row r="15" spans="1:11" s="361" customFormat="1" ht="14.25" x14ac:dyDescent="0.2">
      <c r="A15" s="362">
        <v>5</v>
      </c>
      <c r="B15" s="363" t="s">
        <v>17</v>
      </c>
      <c r="C15" s="475">
        <f>CBI!C21</f>
        <v>0</v>
      </c>
      <c r="D15" s="475">
        <f>CBI!D21</f>
        <v>1</v>
      </c>
      <c r="E15" s="475">
        <f>CBI!E21</f>
        <v>1</v>
      </c>
      <c r="F15" s="475">
        <f>CBI!F21</f>
        <v>2</v>
      </c>
      <c r="G15" s="475">
        <f>CBI!G21</f>
        <v>15016.94</v>
      </c>
      <c r="H15" s="475">
        <f>CBI!H21</f>
        <v>3200.35</v>
      </c>
      <c r="I15" s="475">
        <f t="shared" si="0"/>
        <v>18217.29</v>
      </c>
      <c r="J15" s="475">
        <f t="shared" si="1"/>
        <v>9108.6450000000004</v>
      </c>
      <c r="K15" s="475">
        <f t="shared" si="2"/>
        <v>21.311598767791573</v>
      </c>
    </row>
    <row r="16" spans="1:11" s="361" customFormat="1" ht="14.25" x14ac:dyDescent="0.2">
      <c r="A16" s="362">
        <v>6</v>
      </c>
      <c r="B16" s="363" t="s">
        <v>18</v>
      </c>
      <c r="C16" s="475">
        <f>IB!C21</f>
        <v>0</v>
      </c>
      <c r="D16" s="475">
        <f>IB!D21</f>
        <v>0</v>
      </c>
      <c r="E16" s="475">
        <f>IB!E21</f>
        <v>2</v>
      </c>
      <c r="F16" s="475">
        <f>IB!F21</f>
        <v>2</v>
      </c>
      <c r="G16" s="475">
        <f>IB!G21</f>
        <v>5268.84</v>
      </c>
      <c r="H16" s="475">
        <f>IB!H21</f>
        <v>5138.74</v>
      </c>
      <c r="I16" s="475">
        <f t="shared" si="0"/>
        <v>10407.58</v>
      </c>
      <c r="J16" s="475">
        <f t="shared" si="1"/>
        <v>5203.79</v>
      </c>
      <c r="K16" s="475">
        <f t="shared" si="2"/>
        <v>97.530765785258239</v>
      </c>
    </row>
    <row r="17" spans="1:11" s="361" customFormat="1" ht="14.25" x14ac:dyDescent="0.2">
      <c r="A17" s="362">
        <v>7</v>
      </c>
      <c r="B17" s="363" t="s">
        <v>19</v>
      </c>
      <c r="C17" s="475">
        <f>IOB!C21</f>
        <v>0</v>
      </c>
      <c r="D17" s="475">
        <f>IOB!D21</f>
        <v>0</v>
      </c>
      <c r="E17" s="475">
        <f>IOB!E21</f>
        <v>1</v>
      </c>
      <c r="F17" s="475">
        <f>IOB!F21</f>
        <v>1</v>
      </c>
      <c r="G17" s="475">
        <f>IOB!G21</f>
        <v>2431.84</v>
      </c>
      <c r="H17" s="475">
        <f>IOB!H21</f>
        <v>1098.97</v>
      </c>
      <c r="I17" s="475">
        <f t="shared" si="0"/>
        <v>3530.8100000000004</v>
      </c>
      <c r="J17" s="475">
        <f t="shared" si="1"/>
        <v>3530.8100000000004</v>
      </c>
      <c r="K17" s="475">
        <f t="shared" si="2"/>
        <v>45.190884268701886</v>
      </c>
    </row>
    <row r="18" spans="1:11" s="361" customFormat="1" ht="14.25" x14ac:dyDescent="0.2">
      <c r="A18" s="362">
        <v>8</v>
      </c>
      <c r="B18" s="363" t="s">
        <v>20</v>
      </c>
      <c r="C18" s="475">
        <f>PSB!C21</f>
        <v>0</v>
      </c>
      <c r="D18" s="475">
        <f>PSB!D21</f>
        <v>0</v>
      </c>
      <c r="E18" s="475">
        <f>PSB!E21</f>
        <v>0</v>
      </c>
      <c r="F18" s="475">
        <f>PSB!F21</f>
        <v>0</v>
      </c>
      <c r="G18" s="475">
        <f>PSB!G21</f>
        <v>0</v>
      </c>
      <c r="H18" s="475">
        <f>PSB!H21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61" customFormat="1" ht="14.25" x14ac:dyDescent="0.2">
      <c r="A19" s="362">
        <v>9</v>
      </c>
      <c r="B19" s="363" t="s">
        <v>21</v>
      </c>
      <c r="C19" s="475">
        <f>PNB!C21</f>
        <v>0</v>
      </c>
      <c r="D19" s="475">
        <f>PNB!D21</f>
        <v>1</v>
      </c>
      <c r="E19" s="475">
        <f>PNB!E21</f>
        <v>1</v>
      </c>
      <c r="F19" s="475">
        <f>PNB!F21</f>
        <v>2</v>
      </c>
      <c r="G19" s="475">
        <f>PNB!G21</f>
        <v>24378.09</v>
      </c>
      <c r="H19" s="475">
        <f>PNB!H21</f>
        <v>9041.66</v>
      </c>
      <c r="I19" s="475">
        <f t="shared" si="0"/>
        <v>33419.75</v>
      </c>
      <c r="J19" s="475">
        <f t="shared" si="1"/>
        <v>16709.875</v>
      </c>
      <c r="K19" s="475">
        <f t="shared" si="2"/>
        <v>37.089287963084885</v>
      </c>
    </row>
    <row r="20" spans="1:11" s="361" customFormat="1" ht="14.25" x14ac:dyDescent="0.2">
      <c r="A20" s="362">
        <v>10</v>
      </c>
      <c r="B20" s="363" t="s">
        <v>22</v>
      </c>
      <c r="C20" s="475">
        <f>SBI!C21</f>
        <v>5</v>
      </c>
      <c r="D20" s="475">
        <f>SBI!D21</f>
        <v>3</v>
      </c>
      <c r="E20" s="475">
        <f>SBI!E21</f>
        <v>3</v>
      </c>
      <c r="F20" s="475">
        <f>SBI!F21</f>
        <v>11</v>
      </c>
      <c r="G20" s="475">
        <f>SBI!G21</f>
        <v>151222.92000000001</v>
      </c>
      <c r="H20" s="475">
        <f>SBI!H21</f>
        <v>47883.519999999997</v>
      </c>
      <c r="I20" s="475">
        <f t="shared" si="0"/>
        <v>199106.44</v>
      </c>
      <c r="J20" s="475">
        <f t="shared" si="1"/>
        <v>18100.585454545453</v>
      </c>
      <c r="K20" s="475">
        <f t="shared" si="2"/>
        <v>31.664194819145138</v>
      </c>
    </row>
    <row r="21" spans="1:11" s="361" customFormat="1" ht="14.25" x14ac:dyDescent="0.2">
      <c r="A21" s="362">
        <v>11</v>
      </c>
      <c r="B21" s="363" t="s">
        <v>23</v>
      </c>
      <c r="C21" s="475">
        <f>UCO!C21</f>
        <v>0</v>
      </c>
      <c r="D21" s="475">
        <f>UCO!D21</f>
        <v>0</v>
      </c>
      <c r="E21" s="475">
        <f>UCO!E21</f>
        <v>1</v>
      </c>
      <c r="F21" s="475">
        <f>UCO!F21</f>
        <v>1</v>
      </c>
      <c r="G21" s="475">
        <f>UCO!G21</f>
        <v>6430.41</v>
      </c>
      <c r="H21" s="475">
        <f>UCO!H21</f>
        <v>2803.36</v>
      </c>
      <c r="I21" s="475">
        <f t="shared" si="0"/>
        <v>9233.77</v>
      </c>
      <c r="J21" s="475">
        <f t="shared" si="1"/>
        <v>9233.77</v>
      </c>
      <c r="K21" s="475">
        <f t="shared" si="2"/>
        <v>43.595353950992241</v>
      </c>
    </row>
    <row r="22" spans="1:11" s="361" customFormat="1" ht="14.25" x14ac:dyDescent="0.2">
      <c r="A22" s="362">
        <v>12</v>
      </c>
      <c r="B22" s="363" t="s">
        <v>24</v>
      </c>
      <c r="C22" s="475">
        <f>UBI!C21</f>
        <v>1</v>
      </c>
      <c r="D22" s="475">
        <f>UBI!D21</f>
        <v>1</v>
      </c>
      <c r="E22" s="475">
        <f>UBI!E21</f>
        <v>1</v>
      </c>
      <c r="F22" s="475">
        <f>UBI!F21</f>
        <v>3</v>
      </c>
      <c r="G22" s="475">
        <f>UBI!G21</f>
        <v>21850.67</v>
      </c>
      <c r="H22" s="475">
        <f>UBI!H21</f>
        <v>8502.35</v>
      </c>
      <c r="I22" s="475">
        <f t="shared" si="0"/>
        <v>30353.019999999997</v>
      </c>
      <c r="J22" s="475">
        <f t="shared" si="1"/>
        <v>10117.673333333332</v>
      </c>
      <c r="K22" s="475">
        <f t="shared" si="2"/>
        <v>38.911163822436571</v>
      </c>
    </row>
    <row r="23" spans="1:11" s="361" customFormat="1" ht="14.25" x14ac:dyDescent="0.2">
      <c r="A23" s="362">
        <v>13</v>
      </c>
      <c r="B23" s="363" t="s">
        <v>26</v>
      </c>
      <c r="C23" s="475">
        <f>AXIS!C21</f>
        <v>0</v>
      </c>
      <c r="D23" s="475">
        <f>AXIS!D21</f>
        <v>2</v>
      </c>
      <c r="E23" s="475">
        <f>AXIS!E21</f>
        <v>1</v>
      </c>
      <c r="F23" s="475">
        <f>AXIS!F21</f>
        <v>3</v>
      </c>
      <c r="G23" s="475">
        <f>AXIS!G21</f>
        <v>26176.13</v>
      </c>
      <c r="H23" s="475">
        <f>AXIS!H21</f>
        <v>3389.67</v>
      </c>
      <c r="I23" s="475">
        <f t="shared" si="0"/>
        <v>29565.800000000003</v>
      </c>
      <c r="J23" s="475">
        <f t="shared" si="1"/>
        <v>9855.2666666666682</v>
      </c>
      <c r="K23" s="475">
        <f t="shared" si="2"/>
        <v>12.949469612200124</v>
      </c>
    </row>
    <row r="24" spans="1:11" s="361" customFormat="1" ht="14.25" x14ac:dyDescent="0.2">
      <c r="A24" s="362">
        <v>14</v>
      </c>
      <c r="B24" s="363" t="s">
        <v>27</v>
      </c>
      <c r="C24" s="475">
        <f>BANDHAN!C21</f>
        <v>0</v>
      </c>
      <c r="D24" s="475">
        <f>BANDHAN!D21</f>
        <v>1</v>
      </c>
      <c r="E24" s="475">
        <f>BANDHAN!E21</f>
        <v>1</v>
      </c>
      <c r="F24" s="475">
        <f>BANDHAN!F21</f>
        <v>2</v>
      </c>
      <c r="G24" s="475">
        <f>BANDHAN!G21</f>
        <v>145.94999999999999</v>
      </c>
      <c r="H24" s="475">
        <f>BANDHAN!H21</f>
        <v>907.76</v>
      </c>
      <c r="I24" s="475">
        <f t="shared" si="0"/>
        <v>1053.71</v>
      </c>
      <c r="J24" s="475">
        <f t="shared" si="1"/>
        <v>526.85500000000002</v>
      </c>
      <c r="K24" s="475">
        <f t="shared" si="2"/>
        <v>621.96642685851327</v>
      </c>
    </row>
    <row r="25" spans="1:11" s="361" customFormat="1" ht="14.25" x14ac:dyDescent="0.2">
      <c r="A25" s="362">
        <v>15</v>
      </c>
      <c r="B25" s="363" t="s">
        <v>28</v>
      </c>
      <c r="C25" s="475">
        <f>'CSB(CATHOLIC)'!C21</f>
        <v>0</v>
      </c>
      <c r="D25" s="475">
        <f>'CSB(CATHOLIC)'!D21</f>
        <v>0</v>
      </c>
      <c r="E25" s="475">
        <f>'CSB(CATHOLIC)'!E21</f>
        <v>0</v>
      </c>
      <c r="F25" s="475">
        <f>'CSB(CATHOLIC)'!F21</f>
        <v>0</v>
      </c>
      <c r="G25" s="475">
        <f>'CSB(CATHOLIC)'!G21</f>
        <v>0</v>
      </c>
      <c r="H25" s="475">
        <f>'CSB(CATHOLIC)'!H21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61" customFormat="1" ht="14.25" x14ac:dyDescent="0.2">
      <c r="A26" s="362">
        <v>16</v>
      </c>
      <c r="B26" s="363" t="s">
        <v>29</v>
      </c>
      <c r="C26" s="475">
        <f>DCB!C21</f>
        <v>0</v>
      </c>
      <c r="D26" s="475">
        <f>DCB!D21</f>
        <v>0</v>
      </c>
      <c r="E26" s="475">
        <f>DCB!E21</f>
        <v>0</v>
      </c>
      <c r="F26" s="475">
        <f>DCB!F21</f>
        <v>0</v>
      </c>
      <c r="G26" s="475">
        <f>DCB!G21</f>
        <v>0</v>
      </c>
      <c r="H26" s="475">
        <f>DCB!H21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361" customFormat="1" ht="14.25" x14ac:dyDescent="0.2">
      <c r="A27" s="362">
        <v>17</v>
      </c>
      <c r="B27" s="363" t="s">
        <v>30</v>
      </c>
      <c r="C27" s="475">
        <f>DHANLAXMI!C21</f>
        <v>0</v>
      </c>
      <c r="D27" s="475">
        <f>DHANLAXMI!D21</f>
        <v>0</v>
      </c>
      <c r="E27" s="475">
        <f>DHANLAXMI!E21</f>
        <v>0</v>
      </c>
      <c r="F27" s="475">
        <f>DHANLAXMI!F21</f>
        <v>0</v>
      </c>
      <c r="G27" s="475">
        <f>DHANLAXMI!G21</f>
        <v>0</v>
      </c>
      <c r="H27" s="475">
        <f>DHANLAXMI!H21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61" customFormat="1" ht="14.25" x14ac:dyDescent="0.2">
      <c r="A28" s="362">
        <v>18</v>
      </c>
      <c r="B28" s="363" t="s">
        <v>31</v>
      </c>
      <c r="C28" s="475">
        <f>FEDERAL!C21</f>
        <v>0</v>
      </c>
      <c r="D28" s="475">
        <f>FEDERAL!D21</f>
        <v>0</v>
      </c>
      <c r="E28" s="475">
        <f>FEDERAL!E21</f>
        <v>0</v>
      </c>
      <c r="F28" s="475">
        <f>FEDERAL!F21</f>
        <v>0</v>
      </c>
      <c r="G28" s="475">
        <f>FEDERAL!G21</f>
        <v>0</v>
      </c>
      <c r="H28" s="475">
        <f>FEDERAL!H21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61" customFormat="1" ht="14.25" x14ac:dyDescent="0.2">
      <c r="A29" s="362">
        <v>19</v>
      </c>
      <c r="B29" s="363" t="s">
        <v>32</v>
      </c>
      <c r="C29" s="475">
        <f>HDFC!C21</f>
        <v>4</v>
      </c>
      <c r="D29" s="475">
        <f>HDFC!D21</f>
        <v>1</v>
      </c>
      <c r="E29" s="475">
        <f>HDFC!E21</f>
        <v>1</v>
      </c>
      <c r="F29" s="475">
        <f>HDFC!F21</f>
        <v>6</v>
      </c>
      <c r="G29" s="475">
        <f>HDFC!G21</f>
        <v>20946.599999999999</v>
      </c>
      <c r="H29" s="475">
        <f>HDFC!H21</f>
        <v>20436.18</v>
      </c>
      <c r="I29" s="475">
        <f t="shared" si="0"/>
        <v>41382.78</v>
      </c>
      <c r="J29" s="475">
        <f t="shared" si="1"/>
        <v>6897.13</v>
      </c>
      <c r="K29" s="475">
        <f t="shared" si="2"/>
        <v>97.563232219071367</v>
      </c>
    </row>
    <row r="30" spans="1:11" s="361" customFormat="1" ht="14.25" x14ac:dyDescent="0.2">
      <c r="A30" s="362">
        <v>20</v>
      </c>
      <c r="B30" s="363" t="s">
        <v>33</v>
      </c>
      <c r="C30" s="475">
        <f>ICICI!C21</f>
        <v>0</v>
      </c>
      <c r="D30" s="475">
        <f>ICICI!D21</f>
        <v>1</v>
      </c>
      <c r="E30" s="475">
        <f>ICICI!E21</f>
        <v>2</v>
      </c>
      <c r="F30" s="475">
        <f>ICICI!F21</f>
        <v>3</v>
      </c>
      <c r="G30" s="475">
        <f>ICICI!G21</f>
        <v>41610.480000000003</v>
      </c>
      <c r="H30" s="475">
        <f>ICICI!H21</f>
        <v>22844.27</v>
      </c>
      <c r="I30" s="475">
        <f t="shared" si="0"/>
        <v>64454.75</v>
      </c>
      <c r="J30" s="475">
        <f t="shared" si="1"/>
        <v>21484.916666666668</v>
      </c>
      <c r="K30" s="475">
        <f t="shared" si="2"/>
        <v>54.900279929479304</v>
      </c>
    </row>
    <row r="31" spans="1:11" s="361" customFormat="1" ht="14.25" x14ac:dyDescent="0.2">
      <c r="A31" s="362">
        <v>21</v>
      </c>
      <c r="B31" s="363" t="s">
        <v>34</v>
      </c>
      <c r="C31" s="475">
        <f>IDBI!C21</f>
        <v>3</v>
      </c>
      <c r="D31" s="475">
        <f>IDBI!D21</f>
        <v>0</v>
      </c>
      <c r="E31" s="475">
        <f>IDBI!E21</f>
        <v>1</v>
      </c>
      <c r="F31" s="475">
        <f>IDBI!F21</f>
        <v>4</v>
      </c>
      <c r="G31" s="475">
        <f>IDBI!G21</f>
        <v>31836.42</v>
      </c>
      <c r="H31" s="475">
        <f>IDBI!H21</f>
        <v>4269.51</v>
      </c>
      <c r="I31" s="475">
        <f t="shared" si="0"/>
        <v>36105.93</v>
      </c>
      <c r="J31" s="475">
        <f t="shared" si="1"/>
        <v>9026.4825000000001</v>
      </c>
      <c r="K31" s="475">
        <f t="shared" si="2"/>
        <v>13.410772944947958</v>
      </c>
    </row>
    <row r="32" spans="1:11" s="361" customFormat="1" ht="14.25" x14ac:dyDescent="0.2">
      <c r="A32" s="362">
        <v>22</v>
      </c>
      <c r="B32" s="363" t="s">
        <v>35</v>
      </c>
      <c r="C32" s="475">
        <f>IDFC!C21</f>
        <v>0</v>
      </c>
      <c r="D32" s="475">
        <f>IDFC!D21</f>
        <v>0</v>
      </c>
      <c r="E32" s="475">
        <f>IDFC!E21</f>
        <v>0</v>
      </c>
      <c r="F32" s="475">
        <f>IDFC!F21</f>
        <v>0</v>
      </c>
      <c r="G32" s="475">
        <f>IDFC!G21</f>
        <v>0</v>
      </c>
      <c r="H32" s="475">
        <f>IDFC!H21</f>
        <v>0</v>
      </c>
      <c r="I32" s="475">
        <f t="shared" si="0"/>
        <v>0</v>
      </c>
      <c r="J32" s="475" t="e">
        <f t="shared" si="1"/>
        <v>#DIV/0!</v>
      </c>
      <c r="K32" s="475" t="e">
        <f t="shared" si="2"/>
        <v>#DIV/0!</v>
      </c>
    </row>
    <row r="33" spans="1:11" s="361" customFormat="1" ht="14.25" x14ac:dyDescent="0.2">
      <c r="A33" s="362">
        <v>23</v>
      </c>
      <c r="B33" s="363" t="s">
        <v>36</v>
      </c>
      <c r="C33" s="475">
        <f>INDUSIND!C21</f>
        <v>0</v>
      </c>
      <c r="D33" s="475">
        <f>INDUSIND!D21</f>
        <v>0</v>
      </c>
      <c r="E33" s="475">
        <f>INDUSIND!E21</f>
        <v>1</v>
      </c>
      <c r="F33" s="475">
        <f>INDUSIND!F21</f>
        <v>1</v>
      </c>
      <c r="G33" s="475">
        <f>INDUSIND!G21</f>
        <v>1000.44</v>
      </c>
      <c r="H33" s="475">
        <f>INDUSIND!H21</f>
        <v>311.43</v>
      </c>
      <c r="I33" s="475">
        <f t="shared" si="0"/>
        <v>1311.8700000000001</v>
      </c>
      <c r="J33" s="475">
        <f t="shared" si="1"/>
        <v>1311.8700000000001</v>
      </c>
      <c r="K33" s="475">
        <f t="shared" si="2"/>
        <v>31.129303106633081</v>
      </c>
    </row>
    <row r="34" spans="1:11" s="361" customFormat="1" ht="14.25" x14ac:dyDescent="0.2">
      <c r="A34" s="362">
        <v>24</v>
      </c>
      <c r="B34" s="363" t="s">
        <v>37</v>
      </c>
      <c r="C34" s="475">
        <f>KB!C21</f>
        <v>0</v>
      </c>
      <c r="D34" s="475">
        <f>KB!D21</f>
        <v>0</v>
      </c>
      <c r="E34" s="475">
        <f>KB!E21</f>
        <v>0</v>
      </c>
      <c r="F34" s="475">
        <f>KB!F21</f>
        <v>0</v>
      </c>
      <c r="G34" s="475">
        <f>KB!G21</f>
        <v>0</v>
      </c>
      <c r="H34" s="475">
        <f>KB!H21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61" customFormat="1" ht="14.25" x14ac:dyDescent="0.2">
      <c r="A35" s="362">
        <v>25</v>
      </c>
      <c r="B35" s="363" t="s">
        <v>38</v>
      </c>
      <c r="C35" s="475">
        <f>KARUR!C21</f>
        <v>0</v>
      </c>
      <c r="D35" s="475">
        <f>KARUR!D21</f>
        <v>0</v>
      </c>
      <c r="E35" s="475">
        <f>KARUR!E21</f>
        <v>0</v>
      </c>
      <c r="F35" s="475">
        <f>KARUR!F21</f>
        <v>0</v>
      </c>
      <c r="G35" s="475">
        <f>KARUR!G21</f>
        <v>0</v>
      </c>
      <c r="H35" s="475">
        <f>KARUR!H21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61" customFormat="1" ht="14.25" x14ac:dyDescent="0.2">
      <c r="A36" s="362">
        <v>26</v>
      </c>
      <c r="B36" s="363" t="s">
        <v>39</v>
      </c>
      <c r="C36" s="475">
        <f>KOTAK!C21</f>
        <v>0</v>
      </c>
      <c r="D36" s="475">
        <f>KOTAK!D21</f>
        <v>0</v>
      </c>
      <c r="E36" s="475">
        <f>KOTAK!E21</f>
        <v>0</v>
      </c>
      <c r="F36" s="475">
        <f>KOTAK!F21</f>
        <v>0</v>
      </c>
      <c r="G36" s="475">
        <f>KOTAK!G21</f>
        <v>0</v>
      </c>
      <c r="H36" s="475">
        <f>KOTAK!H21</f>
        <v>0</v>
      </c>
      <c r="I36" s="475">
        <f t="shared" si="0"/>
        <v>0</v>
      </c>
      <c r="J36" s="475" t="e">
        <f t="shared" si="1"/>
        <v>#DIV/0!</v>
      </c>
      <c r="K36" s="475" t="e">
        <f t="shared" si="2"/>
        <v>#DIV/0!</v>
      </c>
    </row>
    <row r="37" spans="1:11" s="361" customFormat="1" ht="14.25" x14ac:dyDescent="0.2">
      <c r="A37" s="362">
        <v>27</v>
      </c>
      <c r="B37" s="363" t="s">
        <v>40</v>
      </c>
      <c r="C37" s="475">
        <f>RBL!C21</f>
        <v>0</v>
      </c>
      <c r="D37" s="475">
        <f>RBL!D21</f>
        <v>0</v>
      </c>
      <c r="E37" s="475">
        <f>RBL!E21</f>
        <v>0</v>
      </c>
      <c r="F37" s="475">
        <f>RBL!F21</f>
        <v>0</v>
      </c>
      <c r="G37" s="475">
        <f>RBL!G21</f>
        <v>0</v>
      </c>
      <c r="H37" s="475">
        <f>RBL!H21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61" customFormat="1" ht="14.25" x14ac:dyDescent="0.2">
      <c r="A38" s="362">
        <v>28</v>
      </c>
      <c r="B38" s="363" t="s">
        <v>41</v>
      </c>
      <c r="C38" s="475">
        <f>YES!C21</f>
        <v>0</v>
      </c>
      <c r="D38" s="475">
        <f>YES!D21</f>
        <v>0</v>
      </c>
      <c r="E38" s="475">
        <f>YES!E21</f>
        <v>0</v>
      </c>
      <c r="F38" s="475">
        <f>YES!F21</f>
        <v>0</v>
      </c>
      <c r="G38" s="475">
        <f>YES!G21</f>
        <v>0</v>
      </c>
      <c r="H38" s="475">
        <f>YES!H21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61" customFormat="1" ht="14.25" x14ac:dyDescent="0.2">
      <c r="A39" s="362">
        <v>29</v>
      </c>
      <c r="B39" s="363" t="s">
        <v>43</v>
      </c>
      <c r="C39" s="475">
        <f>AU!C21</f>
        <v>0</v>
      </c>
      <c r="D39" s="475">
        <f>AU!D21</f>
        <v>0</v>
      </c>
      <c r="E39" s="475">
        <f>AU!E21</f>
        <v>1</v>
      </c>
      <c r="F39" s="475">
        <f>AU!F21</f>
        <v>1</v>
      </c>
      <c r="G39" s="475">
        <f>AU!G21</f>
        <v>7462.72</v>
      </c>
      <c r="H39" s="475">
        <f>AU!H21</f>
        <v>4757.4399999999996</v>
      </c>
      <c r="I39" s="475">
        <f t="shared" si="0"/>
        <v>12220.16</v>
      </c>
      <c r="J39" s="475">
        <f t="shared" si="1"/>
        <v>12220.16</v>
      </c>
      <c r="K39" s="475">
        <f t="shared" si="2"/>
        <v>63.749410402641395</v>
      </c>
    </row>
    <row r="40" spans="1:11" s="361" customFormat="1" ht="14.25" x14ac:dyDescent="0.2">
      <c r="A40" s="362">
        <v>30</v>
      </c>
      <c r="B40" s="363" t="s">
        <v>44</v>
      </c>
      <c r="C40" s="475">
        <f>Equitas!C21</f>
        <v>0</v>
      </c>
      <c r="D40" s="475">
        <f>Equitas!D21</f>
        <v>0</v>
      </c>
      <c r="E40" s="475">
        <f>Equitas!E21</f>
        <v>1</v>
      </c>
      <c r="F40" s="475">
        <f>Equitas!F21</f>
        <v>1</v>
      </c>
      <c r="G40" s="475">
        <f>Equitas!G21</f>
        <v>0</v>
      </c>
      <c r="H40" s="475">
        <f>Equitas!H21</f>
        <v>1257.0999999999999</v>
      </c>
      <c r="I40" s="475">
        <f t="shared" si="0"/>
        <v>1257.0999999999999</v>
      </c>
      <c r="J40" s="475">
        <f t="shared" si="1"/>
        <v>1257.0999999999999</v>
      </c>
      <c r="K40" s="475" t="e">
        <f t="shared" si="2"/>
        <v>#DIV/0!</v>
      </c>
    </row>
    <row r="41" spans="1:11" s="361" customFormat="1" ht="14.25" x14ac:dyDescent="0.2">
      <c r="A41" s="362">
        <v>31</v>
      </c>
      <c r="B41" s="363" t="s">
        <v>45</v>
      </c>
      <c r="C41" s="475">
        <f>ESAF!C21</f>
        <v>0</v>
      </c>
      <c r="D41" s="475">
        <f>ESAF!D21</f>
        <v>0</v>
      </c>
      <c r="E41" s="475">
        <f>ESAF!E21</f>
        <v>1</v>
      </c>
      <c r="F41" s="475">
        <f>ESAF!F21</f>
        <v>1</v>
      </c>
      <c r="G41" s="475">
        <f>ESAF!G21</f>
        <v>1506.9</v>
      </c>
      <c r="H41" s="475">
        <f>ESAF!H21</f>
        <v>3755.92</v>
      </c>
      <c r="I41" s="475">
        <f t="shared" si="0"/>
        <v>5262.82</v>
      </c>
      <c r="J41" s="475">
        <f t="shared" si="1"/>
        <v>5262.82</v>
      </c>
      <c r="K41" s="475">
        <f t="shared" si="2"/>
        <v>249.24812529033113</v>
      </c>
    </row>
    <row r="42" spans="1:11" s="361" customFormat="1" ht="14.25" x14ac:dyDescent="0.2">
      <c r="A42" s="362">
        <v>32</v>
      </c>
      <c r="B42" s="363" t="s">
        <v>46</v>
      </c>
      <c r="C42" s="475">
        <f>Fincare!C21</f>
        <v>0</v>
      </c>
      <c r="D42" s="475">
        <f>Fincare!D21</f>
        <v>0</v>
      </c>
      <c r="E42" s="475">
        <f>Fincare!E21</f>
        <v>1</v>
      </c>
      <c r="F42" s="475">
        <f>Fincare!F21</f>
        <v>1</v>
      </c>
      <c r="G42" s="475">
        <f>Fincare!G21</f>
        <v>78.59</v>
      </c>
      <c r="H42" s="475">
        <f>Fincare!H21</f>
        <v>1641.29</v>
      </c>
      <c r="I42" s="475">
        <f t="shared" si="0"/>
        <v>1719.8799999999999</v>
      </c>
      <c r="J42" s="475">
        <f t="shared" si="1"/>
        <v>1719.8799999999999</v>
      </c>
      <c r="K42" s="475">
        <f t="shared" si="2"/>
        <v>2088.4209186919452</v>
      </c>
    </row>
    <row r="43" spans="1:11" s="361" customFormat="1" ht="14.25" x14ac:dyDescent="0.2">
      <c r="A43" s="362">
        <v>33</v>
      </c>
      <c r="B43" s="363" t="s">
        <v>47</v>
      </c>
      <c r="C43" s="475">
        <f>Jana!C21</f>
        <v>0</v>
      </c>
      <c r="D43" s="475">
        <f>Jana!D21</f>
        <v>0</v>
      </c>
      <c r="E43" s="475">
        <f>Jana!E21</f>
        <v>0</v>
      </c>
      <c r="F43" s="475">
        <f>Jana!F21</f>
        <v>0</v>
      </c>
      <c r="G43" s="475">
        <f>Jana!G21</f>
        <v>0</v>
      </c>
      <c r="H43" s="475">
        <f>Jana!H21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61" customFormat="1" ht="14.25" x14ac:dyDescent="0.2">
      <c r="A44" s="362">
        <v>34</v>
      </c>
      <c r="B44" s="363" t="s">
        <v>48</v>
      </c>
      <c r="C44" s="475">
        <f>Suryoday!C21</f>
        <v>0</v>
      </c>
      <c r="D44" s="475">
        <f>Suryoday!D21</f>
        <v>0</v>
      </c>
      <c r="E44" s="475">
        <f>Suryoday!E21</f>
        <v>0</v>
      </c>
      <c r="F44" s="475">
        <f>Suryoday!F21</f>
        <v>0</v>
      </c>
      <c r="G44" s="475">
        <f>Suryoday!G21</f>
        <v>0</v>
      </c>
      <c r="H44" s="475">
        <f>Suryoday!H21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361" customFormat="1" ht="14.25" x14ac:dyDescent="0.2">
      <c r="A45" s="362">
        <v>35</v>
      </c>
      <c r="B45" s="363" t="s">
        <v>49</v>
      </c>
      <c r="C45" s="475">
        <f>Ujjivan!C21</f>
        <v>0</v>
      </c>
      <c r="D45" s="475">
        <f>Ujjivan!D21</f>
        <v>0</v>
      </c>
      <c r="E45" s="475">
        <f>Ujjivan!E21</f>
        <v>0</v>
      </c>
      <c r="F45" s="475">
        <f>Ujjivan!F21</f>
        <v>0</v>
      </c>
      <c r="G45" s="475">
        <f>Ujjivan!G21</f>
        <v>0</v>
      </c>
      <c r="H45" s="475">
        <f>Ujjivan!H21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61" customFormat="1" ht="14.25" x14ac:dyDescent="0.2">
      <c r="A46" s="362">
        <v>36</v>
      </c>
      <c r="B46" s="363" t="s">
        <v>50</v>
      </c>
      <c r="C46" s="475">
        <f>utkarsh!C21</f>
        <v>1</v>
      </c>
      <c r="D46" s="475">
        <f>utkarsh!D21</f>
        <v>0</v>
      </c>
      <c r="E46" s="475">
        <f>utkarsh!E21</f>
        <v>0</v>
      </c>
      <c r="F46" s="475">
        <f>utkarsh!F21</f>
        <v>1</v>
      </c>
      <c r="G46" s="475">
        <f>utkarsh!G21</f>
        <v>23.06</v>
      </c>
      <c r="H46" s="475">
        <f>utkarsh!H21</f>
        <v>1630.42</v>
      </c>
      <c r="I46" s="475">
        <f t="shared" si="0"/>
        <v>1653.48</v>
      </c>
      <c r="J46" s="475">
        <f t="shared" si="1"/>
        <v>1653.48</v>
      </c>
      <c r="K46" s="475">
        <f t="shared" si="2"/>
        <v>7070.3382480485698</v>
      </c>
    </row>
    <row r="47" spans="1:11" s="361" customFormat="1" ht="14.25" x14ac:dyDescent="0.2">
      <c r="A47" s="362">
        <v>37</v>
      </c>
      <c r="B47" s="363" t="s">
        <v>52</v>
      </c>
      <c r="C47" s="475">
        <f>DBS!C21</f>
        <v>0</v>
      </c>
      <c r="D47" s="475">
        <f>DBS!D21</f>
        <v>0</v>
      </c>
      <c r="E47" s="475">
        <f>DBS!E21</f>
        <v>0</v>
      </c>
      <c r="F47" s="475">
        <f>DBS!F21</f>
        <v>0</v>
      </c>
      <c r="G47" s="475">
        <f>DBS!G21</f>
        <v>0</v>
      </c>
      <c r="H47" s="475">
        <f>DBS!H21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61" customFormat="1" ht="14.25" x14ac:dyDescent="0.2">
      <c r="A48" s="362">
        <v>38</v>
      </c>
      <c r="B48" s="363" t="s">
        <v>54</v>
      </c>
      <c r="C48" s="475">
        <f>APB!C21</f>
        <v>0</v>
      </c>
      <c r="D48" s="475">
        <f>APB!D21</f>
        <v>0</v>
      </c>
      <c r="E48" s="475">
        <f>APB!E21</f>
        <v>0</v>
      </c>
      <c r="F48" s="475">
        <f>APB!F21</f>
        <v>0</v>
      </c>
      <c r="G48" s="475">
        <f>APB!G21</f>
        <v>0</v>
      </c>
      <c r="H48" s="475">
        <f>APB!H21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61" customFormat="1" ht="14.25" x14ac:dyDescent="0.2">
      <c r="A49" s="362">
        <v>39</v>
      </c>
      <c r="B49" s="363" t="s">
        <v>55</v>
      </c>
      <c r="C49" s="475">
        <f>FINO!C21</f>
        <v>0</v>
      </c>
      <c r="D49" s="475">
        <f>FINO!D21</f>
        <v>0</v>
      </c>
      <c r="E49" s="475">
        <f>FINO!E21</f>
        <v>0</v>
      </c>
      <c r="F49" s="475">
        <f>FINO!F21</f>
        <v>0</v>
      </c>
      <c r="G49" s="475">
        <f>FINO!G21</f>
        <v>0</v>
      </c>
      <c r="H49" s="475">
        <f>FINO!H21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61" customFormat="1" ht="14.25" x14ac:dyDescent="0.2">
      <c r="A50" s="362">
        <v>40</v>
      </c>
      <c r="B50" s="363" t="s">
        <v>56</v>
      </c>
      <c r="C50" s="475">
        <f>'Indian Post'!C21</f>
        <v>0</v>
      </c>
      <c r="D50" s="475">
        <f>'Indian Post'!D21</f>
        <v>0</v>
      </c>
      <c r="E50" s="475">
        <f>'Indian Post'!E21</f>
        <v>1</v>
      </c>
      <c r="F50" s="475">
        <f>'Indian Post'!F21</f>
        <v>1</v>
      </c>
      <c r="G50" s="475">
        <f>'Indian Post'!G21</f>
        <v>471.84</v>
      </c>
      <c r="H50" s="475">
        <f>'Indian Post'!H21</f>
        <v>0</v>
      </c>
      <c r="I50" s="475">
        <f t="shared" si="0"/>
        <v>471.84</v>
      </c>
      <c r="J50" s="475">
        <f t="shared" si="1"/>
        <v>471.84</v>
      </c>
      <c r="K50" s="475">
        <f t="shared" si="2"/>
        <v>0</v>
      </c>
    </row>
    <row r="51" spans="1:11" s="361" customFormat="1" ht="14.25" x14ac:dyDescent="0.2">
      <c r="A51" s="362">
        <v>41</v>
      </c>
      <c r="B51" s="363" t="s">
        <v>58</v>
      </c>
      <c r="C51" s="475">
        <f>'Maharashtra GB'!C21</f>
        <v>0</v>
      </c>
      <c r="D51" s="475">
        <f>'Maharashtra GB'!D21</f>
        <v>0</v>
      </c>
      <c r="E51" s="475">
        <f>'Maharashtra GB'!E21</f>
        <v>0</v>
      </c>
      <c r="F51" s="475">
        <f>'Maharashtra GB'!F21</f>
        <v>0</v>
      </c>
      <c r="G51" s="475">
        <f>'Maharashtra GB'!G21</f>
        <v>0</v>
      </c>
      <c r="H51" s="475">
        <f>'Maharashtra GB'!H21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61" customFormat="1" ht="14.25" x14ac:dyDescent="0.2">
      <c r="A52" s="362">
        <v>42</v>
      </c>
      <c r="B52" s="363" t="s">
        <v>59</v>
      </c>
      <c r="C52" s="475">
        <f>'Vidharbha Konkan GB'!C21</f>
        <v>20</v>
      </c>
      <c r="D52" s="475">
        <f>'Vidharbha Konkan GB'!D21</f>
        <v>3</v>
      </c>
      <c r="E52" s="475">
        <f>'Vidharbha Konkan GB'!E21</f>
        <v>1</v>
      </c>
      <c r="F52" s="475">
        <f>'Vidharbha Konkan GB'!F21</f>
        <v>24</v>
      </c>
      <c r="G52" s="475">
        <f>'Vidharbha Konkan GB'!G21</f>
        <v>38842.879999999997</v>
      </c>
      <c r="H52" s="475">
        <f>'Vidharbha Konkan GB'!H21</f>
        <v>16787.240000000002</v>
      </c>
      <c r="I52" s="475">
        <f t="shared" si="0"/>
        <v>55630.119999999995</v>
      </c>
      <c r="J52" s="475">
        <f t="shared" si="1"/>
        <v>2317.9216666666666</v>
      </c>
      <c r="K52" s="475">
        <f t="shared" si="2"/>
        <v>43.218319547881109</v>
      </c>
    </row>
    <row r="53" spans="1:11" s="361" customFormat="1" ht="14.25" x14ac:dyDescent="0.2">
      <c r="A53" s="362">
        <v>43</v>
      </c>
      <c r="B53" s="363" t="s">
        <v>61</v>
      </c>
      <c r="C53" s="475">
        <f>M.S.Coop!C21</f>
        <v>19</v>
      </c>
      <c r="D53" s="475">
        <f>M.S.Coop!D21</f>
        <v>2</v>
      </c>
      <c r="E53" s="475">
        <f>M.S.Coop!E21</f>
        <v>10</v>
      </c>
      <c r="F53" s="475">
        <f>M.S.Coop!F21</f>
        <v>31</v>
      </c>
      <c r="G53" s="475">
        <f>M.S.Coop!G21</f>
        <v>95779.42</v>
      </c>
      <c r="H53" s="475">
        <f>M.S.Coop!H21</f>
        <v>57445.45</v>
      </c>
      <c r="I53" s="475">
        <f t="shared" si="0"/>
        <v>153224.87</v>
      </c>
      <c r="J53" s="475">
        <f t="shared" si="1"/>
        <v>4942.7377419354834</v>
      </c>
      <c r="K53" s="475">
        <f t="shared" si="2"/>
        <v>59.97681965499477</v>
      </c>
    </row>
    <row r="54" spans="1:11" s="360" customFormat="1" ht="15" x14ac:dyDescent="0.2">
      <c r="A54" s="552" t="s">
        <v>63</v>
      </c>
      <c r="B54" s="553"/>
      <c r="C54" s="476">
        <f t="shared" ref="C54:I54" si="3">SUM(C4:C53)</f>
        <v>74</v>
      </c>
      <c r="D54" s="476">
        <f t="shared" si="3"/>
        <v>24</v>
      </c>
      <c r="E54" s="476">
        <f t="shared" si="3"/>
        <v>41</v>
      </c>
      <c r="F54" s="476">
        <f t="shared" si="3"/>
        <v>139</v>
      </c>
      <c r="G54" s="477">
        <f t="shared" si="3"/>
        <v>757716.40000000014</v>
      </c>
      <c r="H54" s="477">
        <f t="shared" si="3"/>
        <v>290185.41000000003</v>
      </c>
      <c r="I54" s="477">
        <f t="shared" si="3"/>
        <v>1047901.81</v>
      </c>
      <c r="J54" s="477">
        <f t="shared" si="1"/>
        <v>7538.8619424460439</v>
      </c>
      <c r="K54" s="477">
        <f t="shared" si="2"/>
        <v>38.297364290914118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9" sqref="A9"/>
      <selection pane="topRight" activeCell="A9" sqref="A9"/>
      <selection pane="bottomLeft" activeCell="A9" sqref="A9"/>
      <selection pane="bottomRight" activeCell="O11" sqref="O11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1" width="10.7109375" style="2" customWidth="1"/>
    <col min="22" max="24" width="9.140625" style="2" customWidth="1"/>
    <col min="25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120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5" t="s">
        <v>2</v>
      </c>
    </row>
    <row r="10" spans="1:11" ht="30" customHeight="1" x14ac:dyDescent="0.2">
      <c r="A10" s="21" t="s">
        <v>64</v>
      </c>
      <c r="B10" s="21" t="s">
        <v>117</v>
      </c>
      <c r="C10" s="21" t="s">
        <v>118</v>
      </c>
      <c r="D10" s="21" t="s">
        <v>67</v>
      </c>
      <c r="E10" s="21" t="s">
        <v>119</v>
      </c>
      <c r="F10" s="21" t="s">
        <v>69</v>
      </c>
      <c r="G10" s="21" t="s">
        <v>70</v>
      </c>
      <c r="H10" s="21" t="s">
        <v>71</v>
      </c>
      <c r="I10" s="21" t="s">
        <v>72</v>
      </c>
      <c r="J10" s="21" t="s">
        <v>73</v>
      </c>
      <c r="K10" s="21" t="s">
        <v>74</v>
      </c>
    </row>
    <row r="11" spans="1:11" s="20" customFormat="1" ht="14.25" x14ac:dyDescent="0.2">
      <c r="A11" s="23">
        <v>1</v>
      </c>
      <c r="B11" s="24" t="s">
        <v>75</v>
      </c>
      <c r="C11" s="475">
        <v>13</v>
      </c>
      <c r="D11" s="475">
        <v>12</v>
      </c>
      <c r="E11" s="475">
        <v>4</v>
      </c>
      <c r="F11" s="475">
        <f t="shared" ref="F11:F46" si="0">(C11+D11+E11)</f>
        <v>29</v>
      </c>
      <c r="G11" s="475">
        <v>185899</v>
      </c>
      <c r="H11" s="475">
        <v>118468.23</v>
      </c>
      <c r="I11" s="475">
        <f t="shared" ref="I11:I46" si="1">(G11+H11)</f>
        <v>304367.23</v>
      </c>
      <c r="J11" s="475">
        <f t="shared" ref="J11:J47" si="2">(I11/F11)</f>
        <v>10495.42172413793</v>
      </c>
      <c r="K11" s="475">
        <f t="shared" ref="K11:K47" si="3">(H11/G11)*100</f>
        <v>63.727201329754323</v>
      </c>
    </row>
    <row r="12" spans="1:11" s="20" customFormat="1" ht="14.25" x14ac:dyDescent="0.2">
      <c r="A12" s="23">
        <v>2</v>
      </c>
      <c r="B12" s="24" t="s">
        <v>76</v>
      </c>
      <c r="C12" s="475">
        <v>2</v>
      </c>
      <c r="D12" s="475">
        <v>1</v>
      </c>
      <c r="E12" s="475">
        <v>2</v>
      </c>
      <c r="F12" s="475">
        <f t="shared" si="0"/>
        <v>5</v>
      </c>
      <c r="G12" s="475">
        <v>40076.54</v>
      </c>
      <c r="H12" s="475">
        <v>18112.86</v>
      </c>
      <c r="I12" s="475">
        <f t="shared" si="1"/>
        <v>58189.4</v>
      </c>
      <c r="J12" s="475">
        <f t="shared" si="2"/>
        <v>11637.880000000001</v>
      </c>
      <c r="K12" s="475">
        <f t="shared" si="3"/>
        <v>45.195668089111486</v>
      </c>
    </row>
    <row r="13" spans="1:11" s="20" customFormat="1" ht="14.25" x14ac:dyDescent="0.2">
      <c r="A13" s="23">
        <v>3</v>
      </c>
      <c r="B13" s="24" t="s">
        <v>77</v>
      </c>
      <c r="C13" s="475">
        <v>4</v>
      </c>
      <c r="D13" s="475">
        <v>3</v>
      </c>
      <c r="E13" s="475">
        <v>6</v>
      </c>
      <c r="F13" s="475">
        <f t="shared" si="0"/>
        <v>13</v>
      </c>
      <c r="G13" s="475">
        <v>77036.86</v>
      </c>
      <c r="H13" s="475">
        <v>41729.99</v>
      </c>
      <c r="I13" s="475">
        <f t="shared" si="1"/>
        <v>118766.85</v>
      </c>
      <c r="J13" s="475">
        <f t="shared" si="2"/>
        <v>9135.9115384615397</v>
      </c>
      <c r="K13" s="475">
        <f t="shared" si="3"/>
        <v>54.168861503441335</v>
      </c>
    </row>
    <row r="14" spans="1:11" s="20" customFormat="1" ht="14.25" x14ac:dyDescent="0.2">
      <c r="A14" s="23">
        <v>4</v>
      </c>
      <c r="B14" s="24" t="s">
        <v>78</v>
      </c>
      <c r="C14" s="475">
        <v>4</v>
      </c>
      <c r="D14" s="475">
        <v>5</v>
      </c>
      <c r="E14" s="475">
        <v>9</v>
      </c>
      <c r="F14" s="475">
        <f t="shared" si="0"/>
        <v>18</v>
      </c>
      <c r="G14" s="475">
        <v>178452.52</v>
      </c>
      <c r="H14" s="475">
        <v>119335.22</v>
      </c>
      <c r="I14" s="475">
        <f t="shared" si="1"/>
        <v>297787.74</v>
      </c>
      <c r="J14" s="475">
        <f t="shared" si="2"/>
        <v>16543.763333333332</v>
      </c>
      <c r="K14" s="475">
        <f t="shared" si="3"/>
        <v>66.872252630559657</v>
      </c>
    </row>
    <row r="15" spans="1:11" s="20" customFormat="1" ht="14.25" x14ac:dyDescent="0.2">
      <c r="A15" s="23">
        <v>5</v>
      </c>
      <c r="B15" s="24" t="s">
        <v>79</v>
      </c>
      <c r="C15" s="475">
        <v>2</v>
      </c>
      <c r="D15" s="475">
        <v>1</v>
      </c>
      <c r="E15" s="475">
        <v>2</v>
      </c>
      <c r="F15" s="475">
        <f t="shared" si="0"/>
        <v>5</v>
      </c>
      <c r="G15" s="475">
        <v>30276.799999999999</v>
      </c>
      <c r="H15" s="475">
        <v>26031.17</v>
      </c>
      <c r="I15" s="475">
        <f t="shared" si="1"/>
        <v>56307.97</v>
      </c>
      <c r="J15" s="475">
        <f t="shared" si="2"/>
        <v>11261.594000000001</v>
      </c>
      <c r="K15" s="475">
        <f t="shared" si="3"/>
        <v>85.977282936109489</v>
      </c>
    </row>
    <row r="16" spans="1:11" s="20" customFormat="1" ht="14.25" x14ac:dyDescent="0.2">
      <c r="A16" s="23">
        <v>6</v>
      </c>
      <c r="B16" s="24" t="s">
        <v>80</v>
      </c>
      <c r="C16" s="475">
        <v>1</v>
      </c>
      <c r="D16" s="475">
        <v>3</v>
      </c>
      <c r="E16" s="475">
        <v>0</v>
      </c>
      <c r="F16" s="475">
        <f t="shared" si="0"/>
        <v>4</v>
      </c>
      <c r="G16" s="475">
        <v>23977.5</v>
      </c>
      <c r="H16" s="475">
        <v>10870.34</v>
      </c>
      <c r="I16" s="475">
        <f t="shared" si="1"/>
        <v>34847.839999999997</v>
      </c>
      <c r="J16" s="475">
        <f t="shared" si="2"/>
        <v>8711.9599999999991</v>
      </c>
      <c r="K16" s="475">
        <f t="shared" si="3"/>
        <v>45.335585444687723</v>
      </c>
    </row>
    <row r="17" spans="1:11" s="20" customFormat="1" ht="14.25" x14ac:dyDescent="0.2">
      <c r="A17" s="23">
        <v>7</v>
      </c>
      <c r="B17" s="24" t="s">
        <v>81</v>
      </c>
      <c r="C17" s="475">
        <v>0</v>
      </c>
      <c r="D17" s="475">
        <v>1</v>
      </c>
      <c r="E17" s="475">
        <v>0</v>
      </c>
      <c r="F17" s="475">
        <f t="shared" si="0"/>
        <v>1</v>
      </c>
      <c r="G17" s="475">
        <v>8141.52</v>
      </c>
      <c r="H17" s="475">
        <v>11558.44</v>
      </c>
      <c r="I17" s="475">
        <f t="shared" si="1"/>
        <v>19699.96</v>
      </c>
      <c r="J17" s="475">
        <f t="shared" si="2"/>
        <v>19699.96</v>
      </c>
      <c r="K17" s="475">
        <f t="shared" si="3"/>
        <v>141.96906720121058</v>
      </c>
    </row>
    <row r="18" spans="1:11" s="20" customFormat="1" ht="14.25" x14ac:dyDescent="0.2">
      <c r="A18" s="23">
        <v>8</v>
      </c>
      <c r="B18" s="24" t="s">
        <v>82</v>
      </c>
      <c r="C18" s="475">
        <v>0</v>
      </c>
      <c r="D18" s="475">
        <v>3</v>
      </c>
      <c r="E18" s="475">
        <v>2</v>
      </c>
      <c r="F18" s="475">
        <f t="shared" si="0"/>
        <v>5</v>
      </c>
      <c r="G18" s="475">
        <v>57321.25</v>
      </c>
      <c r="H18" s="475">
        <v>12597.06</v>
      </c>
      <c r="I18" s="475">
        <f t="shared" si="1"/>
        <v>69918.31</v>
      </c>
      <c r="J18" s="475">
        <f t="shared" si="2"/>
        <v>13983.662</v>
      </c>
      <c r="K18" s="475">
        <f t="shared" si="3"/>
        <v>21.976247901083802</v>
      </c>
    </row>
    <row r="19" spans="1:11" s="20" customFormat="1" ht="14.25" x14ac:dyDescent="0.2">
      <c r="A19" s="23">
        <v>9</v>
      </c>
      <c r="B19" s="24" t="s">
        <v>83</v>
      </c>
      <c r="C19" s="475">
        <v>3</v>
      </c>
      <c r="D19" s="475">
        <v>3</v>
      </c>
      <c r="E19" s="475">
        <v>3</v>
      </c>
      <c r="F19" s="475">
        <f t="shared" si="0"/>
        <v>9</v>
      </c>
      <c r="G19" s="475">
        <v>85843.26</v>
      </c>
      <c r="H19" s="475">
        <v>41521.9</v>
      </c>
      <c r="I19" s="475">
        <f t="shared" si="1"/>
        <v>127365.16</v>
      </c>
      <c r="J19" s="475">
        <f t="shared" si="2"/>
        <v>14151.684444444445</v>
      </c>
      <c r="K19" s="475">
        <f t="shared" si="3"/>
        <v>48.369435177555005</v>
      </c>
    </row>
    <row r="20" spans="1:11" s="20" customFormat="1" ht="14.25" x14ac:dyDescent="0.2">
      <c r="A20" s="23">
        <v>10</v>
      </c>
      <c r="B20" s="24" t="s">
        <v>84</v>
      </c>
      <c r="C20" s="475">
        <v>0</v>
      </c>
      <c r="D20" s="475">
        <v>1</v>
      </c>
      <c r="E20" s="475">
        <v>0</v>
      </c>
      <c r="F20" s="475">
        <f t="shared" si="0"/>
        <v>1</v>
      </c>
      <c r="G20" s="475">
        <v>8798.2000000000007</v>
      </c>
      <c r="H20" s="475">
        <v>2323.1</v>
      </c>
      <c r="I20" s="475">
        <f t="shared" si="1"/>
        <v>11121.300000000001</v>
      </c>
      <c r="J20" s="475">
        <f t="shared" si="2"/>
        <v>11121.300000000001</v>
      </c>
      <c r="K20" s="475">
        <f t="shared" si="3"/>
        <v>26.404264508649494</v>
      </c>
    </row>
    <row r="21" spans="1:11" s="20" customFormat="1" ht="14.25" x14ac:dyDescent="0.2">
      <c r="A21" s="23">
        <v>11</v>
      </c>
      <c r="B21" s="24" t="s">
        <v>85</v>
      </c>
      <c r="C21" s="475">
        <v>6</v>
      </c>
      <c r="D21" s="475">
        <v>2</v>
      </c>
      <c r="E21" s="475">
        <v>3</v>
      </c>
      <c r="F21" s="475">
        <f t="shared" si="0"/>
        <v>11</v>
      </c>
      <c r="G21" s="475">
        <v>58625.94</v>
      </c>
      <c r="H21" s="475">
        <v>15105.97</v>
      </c>
      <c r="I21" s="475">
        <f t="shared" si="1"/>
        <v>73731.91</v>
      </c>
      <c r="J21" s="475">
        <f t="shared" si="2"/>
        <v>6702.9009090909094</v>
      </c>
      <c r="K21" s="475">
        <f t="shared" si="3"/>
        <v>25.766699860164287</v>
      </c>
    </row>
    <row r="22" spans="1:11" s="20" customFormat="1" ht="14.25" x14ac:dyDescent="0.2">
      <c r="A22" s="23">
        <v>12</v>
      </c>
      <c r="B22" s="24" t="s">
        <v>86</v>
      </c>
      <c r="C22" s="475">
        <v>0</v>
      </c>
      <c r="D22" s="475">
        <v>1</v>
      </c>
      <c r="E22" s="475">
        <v>0</v>
      </c>
      <c r="F22" s="475">
        <f t="shared" si="0"/>
        <v>1</v>
      </c>
      <c r="G22" s="475">
        <v>5463.32</v>
      </c>
      <c r="H22" s="475">
        <v>7473.9</v>
      </c>
      <c r="I22" s="475">
        <f t="shared" si="1"/>
        <v>12937.22</v>
      </c>
      <c r="J22" s="475">
        <f t="shared" si="2"/>
        <v>12937.22</v>
      </c>
      <c r="K22" s="475">
        <f t="shared" si="3"/>
        <v>136.80143209623452</v>
      </c>
    </row>
    <row r="23" spans="1:11" s="20" customFormat="1" ht="14.25" x14ac:dyDescent="0.2">
      <c r="A23" s="23">
        <v>13</v>
      </c>
      <c r="B23" s="24" t="s">
        <v>87</v>
      </c>
      <c r="C23" s="475">
        <v>20</v>
      </c>
      <c r="D23" s="475">
        <v>10</v>
      </c>
      <c r="E23" s="475">
        <v>6</v>
      </c>
      <c r="F23" s="475">
        <f t="shared" si="0"/>
        <v>36</v>
      </c>
      <c r="G23" s="475">
        <v>205623.05</v>
      </c>
      <c r="H23" s="475">
        <v>115051.94</v>
      </c>
      <c r="I23" s="475">
        <f t="shared" si="1"/>
        <v>320674.99</v>
      </c>
      <c r="J23" s="475">
        <f t="shared" si="2"/>
        <v>8907.6386111111115</v>
      </c>
      <c r="K23" s="475">
        <f t="shared" si="3"/>
        <v>55.952841862816449</v>
      </c>
    </row>
    <row r="24" spans="1:11" s="20" customFormat="1" ht="14.25" x14ac:dyDescent="0.2">
      <c r="A24" s="23">
        <v>14</v>
      </c>
      <c r="B24" s="24" t="s">
        <v>88</v>
      </c>
      <c r="C24" s="475">
        <v>2</v>
      </c>
      <c r="D24" s="475">
        <v>1</v>
      </c>
      <c r="E24" s="475">
        <v>2</v>
      </c>
      <c r="F24" s="475">
        <f t="shared" si="0"/>
        <v>5</v>
      </c>
      <c r="G24" s="475">
        <v>21207.05</v>
      </c>
      <c r="H24" s="475">
        <v>25826.22</v>
      </c>
      <c r="I24" s="475">
        <f t="shared" si="1"/>
        <v>47033.270000000004</v>
      </c>
      <c r="J24" s="475">
        <f t="shared" si="2"/>
        <v>9406.6540000000005</v>
      </c>
      <c r="K24" s="475">
        <f t="shared" si="3"/>
        <v>121.78129442803221</v>
      </c>
    </row>
    <row r="25" spans="1:11" s="20" customFormat="1" ht="14.25" x14ac:dyDescent="0.2">
      <c r="A25" s="23">
        <v>15</v>
      </c>
      <c r="B25" s="24" t="s">
        <v>89</v>
      </c>
      <c r="C25" s="475">
        <v>13</v>
      </c>
      <c r="D25" s="475">
        <v>6</v>
      </c>
      <c r="E25" s="475">
        <v>10</v>
      </c>
      <c r="F25" s="475">
        <f t="shared" si="0"/>
        <v>29</v>
      </c>
      <c r="G25" s="475">
        <v>212725.61</v>
      </c>
      <c r="H25" s="475">
        <v>210478.37</v>
      </c>
      <c r="I25" s="475">
        <f t="shared" si="1"/>
        <v>423203.98</v>
      </c>
      <c r="J25" s="475">
        <f t="shared" si="2"/>
        <v>14593.240689655171</v>
      </c>
      <c r="K25" s="475">
        <f t="shared" si="3"/>
        <v>98.94359687110547</v>
      </c>
    </row>
    <row r="26" spans="1:11" s="20" customFormat="1" ht="14.25" x14ac:dyDescent="0.2">
      <c r="A26" s="23">
        <v>16</v>
      </c>
      <c r="B26" s="24" t="s">
        <v>90</v>
      </c>
      <c r="C26" s="475">
        <v>1</v>
      </c>
      <c r="D26" s="475">
        <v>1</v>
      </c>
      <c r="E26" s="475">
        <v>3</v>
      </c>
      <c r="F26" s="475">
        <f t="shared" si="0"/>
        <v>5</v>
      </c>
      <c r="G26" s="475">
        <v>38442.730000000003</v>
      </c>
      <c r="H26" s="475">
        <v>29162.97</v>
      </c>
      <c r="I26" s="475">
        <f t="shared" si="1"/>
        <v>67605.700000000012</v>
      </c>
      <c r="J26" s="475">
        <f t="shared" si="2"/>
        <v>13521.140000000003</v>
      </c>
      <c r="K26" s="475">
        <f t="shared" si="3"/>
        <v>75.860819457931314</v>
      </c>
    </row>
    <row r="27" spans="1:11" s="20" customFormat="1" ht="14.25" x14ac:dyDescent="0.2">
      <c r="A27" s="23">
        <v>17</v>
      </c>
      <c r="B27" s="24" t="s">
        <v>91</v>
      </c>
      <c r="C27" s="475">
        <v>0</v>
      </c>
      <c r="D27" s="475">
        <v>0</v>
      </c>
      <c r="E27" s="475">
        <v>76</v>
      </c>
      <c r="F27" s="475">
        <f t="shared" si="0"/>
        <v>76</v>
      </c>
      <c r="G27" s="475">
        <v>5053851.9400000004</v>
      </c>
      <c r="H27" s="475">
        <v>11248196.550000001</v>
      </c>
      <c r="I27" s="475">
        <f t="shared" si="1"/>
        <v>16302048.490000002</v>
      </c>
      <c r="J27" s="475">
        <f t="shared" si="2"/>
        <v>214500.63802631581</v>
      </c>
      <c r="K27" s="475">
        <f t="shared" si="3"/>
        <v>222.56680020586435</v>
      </c>
    </row>
    <row r="28" spans="1:11" s="20" customFormat="1" ht="14.25" x14ac:dyDescent="0.2">
      <c r="A28" s="23">
        <v>18</v>
      </c>
      <c r="B28" s="24" t="s">
        <v>92</v>
      </c>
      <c r="C28" s="475">
        <v>0</v>
      </c>
      <c r="D28" s="475">
        <v>0</v>
      </c>
      <c r="E28" s="475">
        <v>99</v>
      </c>
      <c r="F28" s="475">
        <f t="shared" si="0"/>
        <v>99</v>
      </c>
      <c r="G28" s="475">
        <v>5857169.7000000002</v>
      </c>
      <c r="H28" s="475">
        <v>5139569.6100000003</v>
      </c>
      <c r="I28" s="475">
        <f t="shared" si="1"/>
        <v>10996739.310000001</v>
      </c>
      <c r="J28" s="475">
        <f t="shared" si="2"/>
        <v>111078.17484848485</v>
      </c>
      <c r="K28" s="475">
        <f t="shared" si="3"/>
        <v>87.748347294769346</v>
      </c>
    </row>
    <row r="29" spans="1:11" s="20" customFormat="1" ht="14.25" x14ac:dyDescent="0.2">
      <c r="A29" s="23">
        <v>19</v>
      </c>
      <c r="B29" s="24" t="s">
        <v>93</v>
      </c>
      <c r="C29" s="475">
        <v>7</v>
      </c>
      <c r="D29" s="475">
        <v>7</v>
      </c>
      <c r="E29" s="475">
        <v>26</v>
      </c>
      <c r="F29" s="475">
        <f t="shared" si="0"/>
        <v>40</v>
      </c>
      <c r="G29" s="475">
        <v>480483.69</v>
      </c>
      <c r="H29" s="475">
        <v>251439.57</v>
      </c>
      <c r="I29" s="475">
        <f t="shared" si="1"/>
        <v>731923.26</v>
      </c>
      <c r="J29" s="475">
        <f t="shared" si="2"/>
        <v>18298.0815</v>
      </c>
      <c r="K29" s="475">
        <f t="shared" si="3"/>
        <v>52.330510948248843</v>
      </c>
    </row>
    <row r="30" spans="1:11" s="20" customFormat="1" ht="14.25" x14ac:dyDescent="0.2">
      <c r="A30" s="23">
        <v>20</v>
      </c>
      <c r="B30" s="24" t="s">
        <v>94</v>
      </c>
      <c r="C30" s="475">
        <v>3</v>
      </c>
      <c r="D30" s="475">
        <v>6</v>
      </c>
      <c r="E30" s="475">
        <v>5</v>
      </c>
      <c r="F30" s="475">
        <f t="shared" si="0"/>
        <v>14</v>
      </c>
      <c r="G30" s="475">
        <v>82185.539999999994</v>
      </c>
      <c r="H30" s="475">
        <v>46457.38</v>
      </c>
      <c r="I30" s="475">
        <f t="shared" si="1"/>
        <v>128642.91999999998</v>
      </c>
      <c r="J30" s="475">
        <f t="shared" si="2"/>
        <v>9188.7799999999988</v>
      </c>
      <c r="K30" s="475">
        <f t="shared" si="3"/>
        <v>56.527437795018443</v>
      </c>
    </row>
    <row r="31" spans="1:11" s="20" customFormat="1" ht="14.25" x14ac:dyDescent="0.2">
      <c r="A31" s="23">
        <v>21</v>
      </c>
      <c r="B31" s="24" t="s">
        <v>95</v>
      </c>
      <c r="C31" s="475">
        <v>5</v>
      </c>
      <c r="D31" s="475">
        <v>2</v>
      </c>
      <c r="E31" s="475">
        <v>1</v>
      </c>
      <c r="F31" s="475">
        <f t="shared" si="0"/>
        <v>8</v>
      </c>
      <c r="G31" s="475">
        <v>45307.96</v>
      </c>
      <c r="H31" s="475">
        <v>24395.360000000001</v>
      </c>
      <c r="I31" s="475">
        <f t="shared" si="1"/>
        <v>69703.320000000007</v>
      </c>
      <c r="J31" s="475">
        <f t="shared" si="2"/>
        <v>8712.9150000000009</v>
      </c>
      <c r="K31" s="475">
        <f t="shared" si="3"/>
        <v>53.843430602481334</v>
      </c>
    </row>
    <row r="32" spans="1:11" s="20" customFormat="1" ht="14.25" x14ac:dyDescent="0.2">
      <c r="A32" s="23">
        <v>22</v>
      </c>
      <c r="B32" s="24" t="s">
        <v>96</v>
      </c>
      <c r="C32" s="475">
        <v>25</v>
      </c>
      <c r="D32" s="475">
        <v>16</v>
      </c>
      <c r="E32" s="475">
        <v>19</v>
      </c>
      <c r="F32" s="475">
        <f t="shared" si="0"/>
        <v>60</v>
      </c>
      <c r="G32" s="475">
        <v>716012.81</v>
      </c>
      <c r="H32" s="475">
        <v>271978.93</v>
      </c>
      <c r="I32" s="475">
        <f t="shared" si="1"/>
        <v>987991.74</v>
      </c>
      <c r="J32" s="475">
        <f t="shared" si="2"/>
        <v>16466.528999999999</v>
      </c>
      <c r="K32" s="475">
        <f t="shared" si="3"/>
        <v>37.985204482584599</v>
      </c>
    </row>
    <row r="33" spans="1:11" s="20" customFormat="1" ht="14.25" x14ac:dyDescent="0.2">
      <c r="A33" s="23">
        <v>23</v>
      </c>
      <c r="B33" s="24" t="s">
        <v>97</v>
      </c>
      <c r="C33" s="475">
        <v>0</v>
      </c>
      <c r="D33" s="475">
        <v>0</v>
      </c>
      <c r="E33" s="475">
        <v>1</v>
      </c>
      <c r="F33" s="475">
        <f t="shared" si="0"/>
        <v>1</v>
      </c>
      <c r="G33" s="475">
        <v>10342.07</v>
      </c>
      <c r="H33" s="475">
        <v>4399.6400000000003</v>
      </c>
      <c r="I33" s="475">
        <f t="shared" si="1"/>
        <v>14741.71</v>
      </c>
      <c r="J33" s="475">
        <f t="shared" si="2"/>
        <v>14741.71</v>
      </c>
      <c r="K33" s="475">
        <f t="shared" si="3"/>
        <v>42.54119339745332</v>
      </c>
    </row>
    <row r="34" spans="1:11" s="20" customFormat="1" ht="14.25" x14ac:dyDescent="0.2">
      <c r="A34" s="462">
        <v>24</v>
      </c>
      <c r="B34" s="24" t="s">
        <v>110</v>
      </c>
      <c r="C34" s="475">
        <v>13</v>
      </c>
      <c r="D34" s="475">
        <v>7</v>
      </c>
      <c r="E34" s="475">
        <v>10</v>
      </c>
      <c r="F34" s="475">
        <f>(C34+D34+E34)</f>
        <v>30</v>
      </c>
      <c r="G34" s="475">
        <v>309879.95</v>
      </c>
      <c r="H34" s="475">
        <v>82477.240000000005</v>
      </c>
      <c r="I34" s="475">
        <f>(G34+H34)</f>
        <v>392357.19</v>
      </c>
      <c r="J34" s="475">
        <f>(I34/F34)</f>
        <v>13078.573</v>
      </c>
      <c r="K34" s="475">
        <f>(H34/G34)*100</f>
        <v>26.615868500043323</v>
      </c>
    </row>
    <row r="35" spans="1:11" s="20" customFormat="1" ht="14.25" x14ac:dyDescent="0.2">
      <c r="A35" s="462">
        <v>25</v>
      </c>
      <c r="B35" s="24" t="s">
        <v>98</v>
      </c>
      <c r="C35" s="475">
        <v>0</v>
      </c>
      <c r="D35" s="475">
        <v>2</v>
      </c>
      <c r="E35" s="475">
        <v>2</v>
      </c>
      <c r="F35" s="475">
        <f t="shared" si="0"/>
        <v>4</v>
      </c>
      <c r="G35" s="475">
        <v>26148.74</v>
      </c>
      <c r="H35" s="475">
        <v>28381.58</v>
      </c>
      <c r="I35" s="475">
        <f t="shared" si="1"/>
        <v>54530.320000000007</v>
      </c>
      <c r="J35" s="475">
        <f t="shared" si="2"/>
        <v>13632.580000000002</v>
      </c>
      <c r="K35" s="475">
        <f t="shared" si="3"/>
        <v>108.53899652526277</v>
      </c>
    </row>
    <row r="36" spans="1:11" s="20" customFormat="1" ht="14.25" x14ac:dyDescent="0.2">
      <c r="A36" s="462">
        <v>26</v>
      </c>
      <c r="B36" s="24" t="s">
        <v>99</v>
      </c>
      <c r="C36" s="475">
        <v>24</v>
      </c>
      <c r="D36" s="475">
        <v>16</v>
      </c>
      <c r="E36" s="475">
        <v>65</v>
      </c>
      <c r="F36" s="475">
        <f t="shared" si="0"/>
        <v>105</v>
      </c>
      <c r="G36" s="475">
        <v>2094023.94</v>
      </c>
      <c r="H36" s="475">
        <v>1218479.28</v>
      </c>
      <c r="I36" s="475">
        <f t="shared" si="1"/>
        <v>3312503.2199999997</v>
      </c>
      <c r="J36" s="475">
        <f t="shared" si="2"/>
        <v>31547.649714285712</v>
      </c>
      <c r="K36" s="475">
        <f t="shared" si="3"/>
        <v>58.188412115288422</v>
      </c>
    </row>
    <row r="37" spans="1:11" s="20" customFormat="1" ht="14.25" x14ac:dyDescent="0.2">
      <c r="A37" s="462">
        <v>27</v>
      </c>
      <c r="B37" s="24" t="s">
        <v>100</v>
      </c>
      <c r="C37" s="475">
        <v>17</v>
      </c>
      <c r="D37" s="475">
        <v>12</v>
      </c>
      <c r="E37" s="475">
        <v>5</v>
      </c>
      <c r="F37" s="475">
        <f t="shared" si="0"/>
        <v>34</v>
      </c>
      <c r="G37" s="475">
        <v>225340.48</v>
      </c>
      <c r="H37" s="475">
        <v>80256.91</v>
      </c>
      <c r="I37" s="475">
        <f t="shared" si="1"/>
        <v>305597.39</v>
      </c>
      <c r="J37" s="475">
        <f t="shared" si="2"/>
        <v>8988.1585294117649</v>
      </c>
      <c r="K37" s="475">
        <f t="shared" si="3"/>
        <v>35.615842302279646</v>
      </c>
    </row>
    <row r="38" spans="1:11" s="20" customFormat="1" ht="14.25" x14ac:dyDescent="0.2">
      <c r="A38" s="462">
        <v>28</v>
      </c>
      <c r="B38" s="24" t="s">
        <v>101</v>
      </c>
      <c r="C38" s="475">
        <v>1</v>
      </c>
      <c r="D38" s="475">
        <v>4</v>
      </c>
      <c r="E38" s="475">
        <v>0</v>
      </c>
      <c r="F38" s="475">
        <f t="shared" si="0"/>
        <v>5</v>
      </c>
      <c r="G38" s="475">
        <v>44772.72</v>
      </c>
      <c r="H38" s="475">
        <v>46756.83</v>
      </c>
      <c r="I38" s="475">
        <f t="shared" si="1"/>
        <v>91529.55</v>
      </c>
      <c r="J38" s="475">
        <f t="shared" si="2"/>
        <v>18305.91</v>
      </c>
      <c r="K38" s="475">
        <f t="shared" si="3"/>
        <v>104.43151544065226</v>
      </c>
    </row>
    <row r="39" spans="1:11" s="20" customFormat="1" ht="14.25" x14ac:dyDescent="0.2">
      <c r="A39" s="462">
        <v>29</v>
      </c>
      <c r="B39" s="24" t="s">
        <v>102</v>
      </c>
      <c r="C39" s="475">
        <v>5</v>
      </c>
      <c r="D39" s="475">
        <v>5</v>
      </c>
      <c r="E39" s="475">
        <v>4</v>
      </c>
      <c r="F39" s="475">
        <f t="shared" si="0"/>
        <v>14</v>
      </c>
      <c r="G39" s="475">
        <v>104897</v>
      </c>
      <c r="H39" s="475">
        <v>80635.539999999994</v>
      </c>
      <c r="I39" s="475">
        <f t="shared" si="1"/>
        <v>185532.53999999998</v>
      </c>
      <c r="J39" s="475">
        <f t="shared" si="2"/>
        <v>13252.324285714285</v>
      </c>
      <c r="K39" s="475">
        <f t="shared" si="3"/>
        <v>76.871159327721472</v>
      </c>
    </row>
    <row r="40" spans="1:11" s="20" customFormat="1" ht="14.25" x14ac:dyDescent="0.2">
      <c r="A40" s="462">
        <v>30</v>
      </c>
      <c r="B40" s="24" t="s">
        <v>103</v>
      </c>
      <c r="C40" s="475">
        <v>12</v>
      </c>
      <c r="D40" s="475">
        <v>9</v>
      </c>
      <c r="E40" s="475">
        <v>2</v>
      </c>
      <c r="F40" s="475">
        <f t="shared" si="0"/>
        <v>23</v>
      </c>
      <c r="G40" s="475">
        <v>91600.87</v>
      </c>
      <c r="H40" s="475">
        <v>48441.74</v>
      </c>
      <c r="I40" s="475">
        <f t="shared" si="1"/>
        <v>140042.60999999999</v>
      </c>
      <c r="J40" s="475">
        <f t="shared" si="2"/>
        <v>6088.8091304347818</v>
      </c>
      <c r="K40" s="475">
        <f t="shared" si="3"/>
        <v>52.883493355467039</v>
      </c>
    </row>
    <row r="41" spans="1:11" s="20" customFormat="1" ht="14.25" x14ac:dyDescent="0.2">
      <c r="A41" s="462">
        <v>31</v>
      </c>
      <c r="B41" s="24" t="s">
        <v>104</v>
      </c>
      <c r="C41" s="475">
        <v>1</v>
      </c>
      <c r="D41" s="475">
        <v>4</v>
      </c>
      <c r="E41" s="475">
        <v>0</v>
      </c>
      <c r="F41" s="475">
        <f t="shared" si="0"/>
        <v>5</v>
      </c>
      <c r="G41" s="475">
        <v>17158.48</v>
      </c>
      <c r="H41" s="475">
        <v>11598.63</v>
      </c>
      <c r="I41" s="475">
        <f t="shared" si="1"/>
        <v>28757.11</v>
      </c>
      <c r="J41" s="475">
        <f t="shared" si="2"/>
        <v>5751.4220000000005</v>
      </c>
      <c r="K41" s="475">
        <f t="shared" si="3"/>
        <v>67.597071535474001</v>
      </c>
    </row>
    <row r="42" spans="1:11" s="20" customFormat="1" ht="14.25" x14ac:dyDescent="0.2">
      <c r="A42" s="462">
        <v>32</v>
      </c>
      <c r="B42" s="24" t="s">
        <v>105</v>
      </c>
      <c r="C42" s="475">
        <v>8</v>
      </c>
      <c r="D42" s="475">
        <v>6</v>
      </c>
      <c r="E42" s="475">
        <v>6</v>
      </c>
      <c r="F42" s="475">
        <f t="shared" si="0"/>
        <v>20</v>
      </c>
      <c r="G42" s="475">
        <v>151535.67000000001</v>
      </c>
      <c r="H42" s="475">
        <v>153009.87</v>
      </c>
      <c r="I42" s="475">
        <f t="shared" si="1"/>
        <v>304545.54000000004</v>
      </c>
      <c r="J42" s="475">
        <f t="shared" si="2"/>
        <v>15227.277000000002</v>
      </c>
      <c r="K42" s="475">
        <f t="shared" si="3"/>
        <v>100.97284025602684</v>
      </c>
    </row>
    <row r="43" spans="1:11" s="20" customFormat="1" ht="14.25" x14ac:dyDescent="0.2">
      <c r="A43" s="462">
        <v>33</v>
      </c>
      <c r="B43" s="24" t="s">
        <v>106</v>
      </c>
      <c r="C43" s="475">
        <v>11</v>
      </c>
      <c r="D43" s="475">
        <v>4</v>
      </c>
      <c r="E43" s="475">
        <v>66</v>
      </c>
      <c r="F43" s="475">
        <f t="shared" si="0"/>
        <v>81</v>
      </c>
      <c r="G43" s="475">
        <v>1720342.97</v>
      </c>
      <c r="H43" s="475">
        <v>352639.74</v>
      </c>
      <c r="I43" s="475">
        <f t="shared" si="1"/>
        <v>2072982.71</v>
      </c>
      <c r="J43" s="475">
        <f t="shared" si="2"/>
        <v>25592.379135802468</v>
      </c>
      <c r="K43" s="475">
        <f t="shared" si="3"/>
        <v>20.498223095595876</v>
      </c>
    </row>
    <row r="44" spans="1:11" s="20" customFormat="1" ht="14.25" x14ac:dyDescent="0.2">
      <c r="A44" s="462">
        <v>34</v>
      </c>
      <c r="B44" s="24" t="s">
        <v>107</v>
      </c>
      <c r="C44" s="475">
        <v>2</v>
      </c>
      <c r="D44" s="475">
        <v>2</v>
      </c>
      <c r="E44" s="475">
        <v>3</v>
      </c>
      <c r="F44" s="475">
        <f t="shared" si="0"/>
        <v>7</v>
      </c>
      <c r="G44" s="475">
        <v>41489.800000000003</v>
      </c>
      <c r="H44" s="475">
        <v>49794.97</v>
      </c>
      <c r="I44" s="475">
        <f t="shared" si="1"/>
        <v>91284.77</v>
      </c>
      <c r="J44" s="475">
        <f t="shared" si="2"/>
        <v>13040.68142857143</v>
      </c>
      <c r="K44" s="475">
        <f t="shared" si="3"/>
        <v>120.01737776513745</v>
      </c>
    </row>
    <row r="45" spans="1:11" s="20" customFormat="1" ht="14.25" x14ac:dyDescent="0.2">
      <c r="A45" s="462">
        <v>35</v>
      </c>
      <c r="B45" s="24" t="s">
        <v>108</v>
      </c>
      <c r="C45" s="475">
        <v>0</v>
      </c>
      <c r="D45" s="475">
        <v>2</v>
      </c>
      <c r="E45" s="475">
        <v>0</v>
      </c>
      <c r="F45" s="475">
        <f t="shared" si="0"/>
        <v>2</v>
      </c>
      <c r="G45" s="475">
        <v>9778.84</v>
      </c>
      <c r="H45" s="475">
        <v>7015.92</v>
      </c>
      <c r="I45" s="475">
        <f t="shared" si="1"/>
        <v>16794.760000000002</v>
      </c>
      <c r="J45" s="475">
        <f t="shared" si="2"/>
        <v>8397.380000000001</v>
      </c>
      <c r="K45" s="475">
        <f t="shared" si="3"/>
        <v>71.745933055454429</v>
      </c>
    </row>
    <row r="46" spans="1:11" s="20" customFormat="1" ht="14.25" x14ac:dyDescent="0.2">
      <c r="A46" s="462">
        <v>36</v>
      </c>
      <c r="B46" s="24" t="s">
        <v>109</v>
      </c>
      <c r="C46" s="475">
        <v>3</v>
      </c>
      <c r="D46" s="475">
        <v>2</v>
      </c>
      <c r="E46" s="475">
        <v>2</v>
      </c>
      <c r="F46" s="475">
        <f t="shared" si="0"/>
        <v>7</v>
      </c>
      <c r="G46" s="475">
        <v>34897.18</v>
      </c>
      <c r="H46" s="475">
        <v>19777.93</v>
      </c>
      <c r="I46" s="475">
        <f t="shared" si="1"/>
        <v>54675.11</v>
      </c>
      <c r="J46" s="475">
        <f t="shared" si="2"/>
        <v>7810.7300000000005</v>
      </c>
      <c r="K46" s="475">
        <f t="shared" si="3"/>
        <v>56.674865992037184</v>
      </c>
    </row>
    <row r="47" spans="1:11" s="19" customFormat="1" x14ac:dyDescent="0.2">
      <c r="A47" s="550" t="s">
        <v>63</v>
      </c>
      <c r="B47" s="551"/>
      <c r="C47" s="478">
        <f t="shared" ref="C47:I47" si="4">SUM(C4:C46)</f>
        <v>208</v>
      </c>
      <c r="D47" s="478">
        <f t="shared" si="4"/>
        <v>160</v>
      </c>
      <c r="E47" s="478">
        <f t="shared" si="4"/>
        <v>444</v>
      </c>
      <c r="F47" s="478">
        <f t="shared" si="4"/>
        <v>812</v>
      </c>
      <c r="G47" s="478">
        <f t="shared" si="4"/>
        <v>18355131.5</v>
      </c>
      <c r="H47" s="478">
        <f t="shared" si="4"/>
        <v>19971350.899999991</v>
      </c>
      <c r="I47" s="478">
        <f t="shared" si="4"/>
        <v>38326482.400000006</v>
      </c>
      <c r="J47" s="478">
        <f t="shared" si="2"/>
        <v>47200.101477832519</v>
      </c>
      <c r="K47" s="478">
        <f t="shared" si="3"/>
        <v>108.80527279251578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174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65" customFormat="1" ht="14.25" x14ac:dyDescent="0.2">
      <c r="A11" s="366">
        <v>1</v>
      </c>
      <c r="B11" s="367" t="s">
        <v>13</v>
      </c>
      <c r="C11" s="475">
        <f>BOB!C22</f>
        <v>0</v>
      </c>
      <c r="D11" s="475">
        <f>BOB!D22</f>
        <v>1</v>
      </c>
      <c r="E11" s="475">
        <f>BOB!E22</f>
        <v>0</v>
      </c>
      <c r="F11" s="475">
        <f>BOB!F22</f>
        <v>1</v>
      </c>
      <c r="G11" s="475">
        <f>BOB!G22</f>
        <v>5463.32</v>
      </c>
      <c r="H11" s="475">
        <f>BOB!H22</f>
        <v>7473.9</v>
      </c>
      <c r="I11" s="475">
        <f t="shared" ref="I11:I53" si="0">(G11+H11)</f>
        <v>12937.22</v>
      </c>
      <c r="J11" s="475">
        <f t="shared" ref="J11:J54" si="1">(I11/F11)</f>
        <v>12937.22</v>
      </c>
      <c r="K11" s="475">
        <f t="shared" ref="K11:K54" si="2">(H11/G11)*100</f>
        <v>136.80143209623452</v>
      </c>
    </row>
    <row r="12" spans="1:11" s="365" customFormat="1" ht="14.25" x14ac:dyDescent="0.2">
      <c r="A12" s="366">
        <v>2</v>
      </c>
      <c r="B12" s="367" t="s">
        <v>14</v>
      </c>
      <c r="C12" s="475">
        <f>BOI!C22</f>
        <v>2</v>
      </c>
      <c r="D12" s="475">
        <f>BOI!D22</f>
        <v>2</v>
      </c>
      <c r="E12" s="475">
        <f>BOI!E22</f>
        <v>0</v>
      </c>
      <c r="F12" s="475">
        <f>BOI!F22</f>
        <v>4</v>
      </c>
      <c r="G12" s="475">
        <f>BOI!G22</f>
        <v>15207.74</v>
      </c>
      <c r="H12" s="475">
        <f>BOI!H22</f>
        <v>16284.9</v>
      </c>
      <c r="I12" s="475">
        <f t="shared" si="0"/>
        <v>31492.639999999999</v>
      </c>
      <c r="J12" s="475">
        <f t="shared" si="1"/>
        <v>7873.16</v>
      </c>
      <c r="K12" s="475">
        <f t="shared" si="2"/>
        <v>107.08297222335467</v>
      </c>
    </row>
    <row r="13" spans="1:11" s="365" customFormat="1" ht="14.25" x14ac:dyDescent="0.2">
      <c r="A13" s="366">
        <v>3</v>
      </c>
      <c r="B13" s="367" t="s">
        <v>15</v>
      </c>
      <c r="C13" s="475">
        <f>BM!C22</f>
        <v>0</v>
      </c>
      <c r="D13" s="475">
        <f>BM!D22</f>
        <v>4</v>
      </c>
      <c r="E13" s="475">
        <f>BM!E22</f>
        <v>0</v>
      </c>
      <c r="F13" s="475">
        <f>BM!F22</f>
        <v>4</v>
      </c>
      <c r="G13" s="475">
        <f>BM!G22</f>
        <v>32891.19</v>
      </c>
      <c r="H13" s="475">
        <f>BM!H22</f>
        <v>14677.37</v>
      </c>
      <c r="I13" s="475">
        <f t="shared" si="0"/>
        <v>47568.560000000005</v>
      </c>
      <c r="J13" s="475">
        <f t="shared" si="1"/>
        <v>11892.140000000001</v>
      </c>
      <c r="K13" s="475">
        <f t="shared" si="2"/>
        <v>44.624016339937839</v>
      </c>
    </row>
    <row r="14" spans="1:11" s="365" customFormat="1" ht="14.25" x14ac:dyDescent="0.2">
      <c r="A14" s="366">
        <v>4</v>
      </c>
      <c r="B14" s="367" t="s">
        <v>16</v>
      </c>
      <c r="C14" s="475">
        <f>CB!C22</f>
        <v>0</v>
      </c>
      <c r="D14" s="475">
        <f>CB!D22</f>
        <v>2</v>
      </c>
      <c r="E14" s="475">
        <f>CB!E22</f>
        <v>0</v>
      </c>
      <c r="F14" s="475">
        <f>CB!F22</f>
        <v>2</v>
      </c>
      <c r="G14" s="475">
        <f>CB!G22</f>
        <v>3427.48</v>
      </c>
      <c r="H14" s="475">
        <f>CB!H22</f>
        <v>6433.88</v>
      </c>
      <c r="I14" s="475">
        <f t="shared" si="0"/>
        <v>9861.36</v>
      </c>
      <c r="J14" s="475">
        <f t="shared" si="1"/>
        <v>4930.68</v>
      </c>
      <c r="K14" s="475">
        <f t="shared" si="2"/>
        <v>187.71458914421092</v>
      </c>
    </row>
    <row r="15" spans="1:11" s="365" customFormat="1" ht="14.25" x14ac:dyDescent="0.2">
      <c r="A15" s="366">
        <v>5</v>
      </c>
      <c r="B15" s="367" t="s">
        <v>17</v>
      </c>
      <c r="C15" s="475">
        <f>CBI!C22</f>
        <v>0</v>
      </c>
      <c r="D15" s="475">
        <f>CBI!D22</f>
        <v>1</v>
      </c>
      <c r="E15" s="475">
        <f>CBI!E22</f>
        <v>0</v>
      </c>
      <c r="F15" s="475">
        <f>CBI!F22</f>
        <v>1</v>
      </c>
      <c r="G15" s="475">
        <f>CBI!G22</f>
        <v>3360.34</v>
      </c>
      <c r="H15" s="475">
        <f>CBI!H22</f>
        <v>2082.09</v>
      </c>
      <c r="I15" s="475">
        <f t="shared" si="0"/>
        <v>5442.43</v>
      </c>
      <c r="J15" s="475">
        <f t="shared" si="1"/>
        <v>5442.43</v>
      </c>
      <c r="K15" s="475">
        <f t="shared" si="2"/>
        <v>61.960694453537442</v>
      </c>
    </row>
    <row r="16" spans="1:11" s="365" customFormat="1" ht="14.25" x14ac:dyDescent="0.2">
      <c r="A16" s="366">
        <v>6</v>
      </c>
      <c r="B16" s="367" t="s">
        <v>18</v>
      </c>
      <c r="C16" s="475">
        <f>IB!C22</f>
        <v>0</v>
      </c>
      <c r="D16" s="475">
        <f>IB!D22</f>
        <v>1</v>
      </c>
      <c r="E16" s="475">
        <f>IB!E22</f>
        <v>0</v>
      </c>
      <c r="F16" s="475">
        <f>IB!F22</f>
        <v>1</v>
      </c>
      <c r="G16" s="475">
        <f>IB!G22</f>
        <v>1664.34</v>
      </c>
      <c r="H16" s="475">
        <f>IB!H22</f>
        <v>829.44</v>
      </c>
      <c r="I16" s="475">
        <f t="shared" si="0"/>
        <v>2493.7799999999997</v>
      </c>
      <c r="J16" s="475">
        <f t="shared" si="1"/>
        <v>2493.7799999999997</v>
      </c>
      <c r="K16" s="475">
        <f t="shared" si="2"/>
        <v>49.835971015537694</v>
      </c>
    </row>
    <row r="17" spans="1:11" s="365" customFormat="1" ht="14.25" x14ac:dyDescent="0.2">
      <c r="A17" s="366">
        <v>7</v>
      </c>
      <c r="B17" s="367" t="s">
        <v>19</v>
      </c>
      <c r="C17" s="475">
        <f>IOB!C22</f>
        <v>0</v>
      </c>
      <c r="D17" s="475">
        <f>IOB!D22</f>
        <v>0</v>
      </c>
      <c r="E17" s="475">
        <f>IOB!E22</f>
        <v>0</v>
      </c>
      <c r="F17" s="475">
        <f>IOB!F22</f>
        <v>0</v>
      </c>
      <c r="G17" s="475">
        <f>IOB!G22</f>
        <v>0</v>
      </c>
      <c r="H17" s="475">
        <f>IOB!H22</f>
        <v>0</v>
      </c>
      <c r="I17" s="475">
        <f t="shared" si="0"/>
        <v>0</v>
      </c>
      <c r="J17" s="475" t="e">
        <f t="shared" si="1"/>
        <v>#DIV/0!</v>
      </c>
      <c r="K17" s="475" t="e">
        <f t="shared" si="2"/>
        <v>#DIV/0!</v>
      </c>
    </row>
    <row r="18" spans="1:11" s="365" customFormat="1" ht="14.25" x14ac:dyDescent="0.2">
      <c r="A18" s="366">
        <v>8</v>
      </c>
      <c r="B18" s="367" t="s">
        <v>20</v>
      </c>
      <c r="C18" s="475">
        <f>PSB!C22</f>
        <v>0</v>
      </c>
      <c r="D18" s="475">
        <f>PSB!D22</f>
        <v>0</v>
      </c>
      <c r="E18" s="475">
        <f>PSB!E22</f>
        <v>0</v>
      </c>
      <c r="F18" s="475">
        <f>PSB!F22</f>
        <v>0</v>
      </c>
      <c r="G18" s="475">
        <f>PSB!G22</f>
        <v>0</v>
      </c>
      <c r="H18" s="475">
        <f>PSB!H22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65" customFormat="1" ht="14.25" x14ac:dyDescent="0.2">
      <c r="A19" s="366">
        <v>9</v>
      </c>
      <c r="B19" s="367" t="s">
        <v>21</v>
      </c>
      <c r="C19" s="475">
        <f>PNB!C22</f>
        <v>0</v>
      </c>
      <c r="D19" s="475">
        <f>PNB!D22</f>
        <v>1</v>
      </c>
      <c r="E19" s="475">
        <f>PNB!E22</f>
        <v>0</v>
      </c>
      <c r="F19" s="475">
        <f>PNB!F22</f>
        <v>1</v>
      </c>
      <c r="G19" s="475">
        <f>PNB!G22</f>
        <v>1704.16</v>
      </c>
      <c r="H19" s="475">
        <f>PNB!H22</f>
        <v>4013.6</v>
      </c>
      <c r="I19" s="475">
        <f t="shared" si="0"/>
        <v>5717.76</v>
      </c>
      <c r="J19" s="475">
        <f t="shared" si="1"/>
        <v>5717.76</v>
      </c>
      <c r="K19" s="475">
        <f t="shared" si="2"/>
        <v>235.51779175664254</v>
      </c>
    </row>
    <row r="20" spans="1:11" s="365" customFormat="1" ht="14.25" x14ac:dyDescent="0.2">
      <c r="A20" s="366">
        <v>10</v>
      </c>
      <c r="B20" s="367" t="s">
        <v>22</v>
      </c>
      <c r="C20" s="475">
        <f>SBI!C22</f>
        <v>8</v>
      </c>
      <c r="D20" s="475">
        <f>SBI!D22</f>
        <v>11</v>
      </c>
      <c r="E20" s="475">
        <f>SBI!E22</f>
        <v>0</v>
      </c>
      <c r="F20" s="475">
        <f>SBI!F22</f>
        <v>19</v>
      </c>
      <c r="G20" s="475">
        <f>SBI!G22</f>
        <v>149263.97</v>
      </c>
      <c r="H20" s="475">
        <f>SBI!H22</f>
        <v>126299.78</v>
      </c>
      <c r="I20" s="475">
        <f t="shared" si="0"/>
        <v>275563.75</v>
      </c>
      <c r="J20" s="475">
        <f t="shared" si="1"/>
        <v>14503.355263157895</v>
      </c>
      <c r="K20" s="475">
        <f t="shared" si="2"/>
        <v>84.615048092315917</v>
      </c>
    </row>
    <row r="21" spans="1:11" s="365" customFormat="1" ht="14.25" x14ac:dyDescent="0.2">
      <c r="A21" s="366">
        <v>11</v>
      </c>
      <c r="B21" s="367" t="s">
        <v>23</v>
      </c>
      <c r="C21" s="475">
        <f>UCO!C22</f>
        <v>0</v>
      </c>
      <c r="D21" s="475">
        <f>UCO!D22</f>
        <v>1</v>
      </c>
      <c r="E21" s="475">
        <f>UCO!E22</f>
        <v>0</v>
      </c>
      <c r="F21" s="475">
        <f>UCO!F22</f>
        <v>1</v>
      </c>
      <c r="G21" s="475">
        <f>UCO!G22</f>
        <v>952.76</v>
      </c>
      <c r="H21" s="475">
        <f>UCO!H22</f>
        <v>1638.31</v>
      </c>
      <c r="I21" s="475">
        <f t="shared" si="0"/>
        <v>2591.0699999999997</v>
      </c>
      <c r="J21" s="475">
        <f t="shared" si="1"/>
        <v>2591.0699999999997</v>
      </c>
      <c r="K21" s="475">
        <f t="shared" si="2"/>
        <v>171.95411226331919</v>
      </c>
    </row>
    <row r="22" spans="1:11" s="365" customFormat="1" ht="14.25" x14ac:dyDescent="0.2">
      <c r="A22" s="366">
        <v>12</v>
      </c>
      <c r="B22" s="367" t="s">
        <v>24</v>
      </c>
      <c r="C22" s="475">
        <f>UBI!C22</f>
        <v>0</v>
      </c>
      <c r="D22" s="475">
        <f>UBI!D22</f>
        <v>2</v>
      </c>
      <c r="E22" s="475">
        <f>UBI!E22</f>
        <v>0</v>
      </c>
      <c r="F22" s="475">
        <f>UBI!F22</f>
        <v>2</v>
      </c>
      <c r="G22" s="475">
        <f>UBI!G22</f>
        <v>8486.27</v>
      </c>
      <c r="H22" s="475">
        <f>UBI!H22</f>
        <v>11474.31</v>
      </c>
      <c r="I22" s="475">
        <f t="shared" si="0"/>
        <v>19960.580000000002</v>
      </c>
      <c r="J22" s="475">
        <f t="shared" si="1"/>
        <v>9980.2900000000009</v>
      </c>
      <c r="K22" s="475">
        <f t="shared" si="2"/>
        <v>135.21028673374755</v>
      </c>
    </row>
    <row r="23" spans="1:11" s="365" customFormat="1" ht="14.25" x14ac:dyDescent="0.2">
      <c r="A23" s="366">
        <v>13</v>
      </c>
      <c r="B23" s="367" t="s">
        <v>26</v>
      </c>
      <c r="C23" s="475">
        <f>AXIS!C22</f>
        <v>0</v>
      </c>
      <c r="D23" s="475">
        <f>AXIS!D22</f>
        <v>2</v>
      </c>
      <c r="E23" s="475">
        <f>AXIS!E22</f>
        <v>0</v>
      </c>
      <c r="F23" s="475">
        <f>AXIS!F22</f>
        <v>2</v>
      </c>
      <c r="G23" s="475">
        <f>AXIS!G22</f>
        <v>8458.82</v>
      </c>
      <c r="H23" s="475">
        <f>AXIS!H22</f>
        <v>4155.82</v>
      </c>
      <c r="I23" s="475">
        <f t="shared" si="0"/>
        <v>12614.64</v>
      </c>
      <c r="J23" s="475">
        <f t="shared" si="1"/>
        <v>6307.32</v>
      </c>
      <c r="K23" s="475">
        <f t="shared" si="2"/>
        <v>49.13002049931314</v>
      </c>
    </row>
    <row r="24" spans="1:11" s="365" customFormat="1" ht="14.25" x14ac:dyDescent="0.2">
      <c r="A24" s="366">
        <v>14</v>
      </c>
      <c r="B24" s="367" t="s">
        <v>27</v>
      </c>
      <c r="C24" s="475">
        <f>BANDHAN!C22</f>
        <v>0</v>
      </c>
      <c r="D24" s="475">
        <f>BANDHAN!D22</f>
        <v>4</v>
      </c>
      <c r="E24" s="475">
        <f>BANDHAN!E22</f>
        <v>0</v>
      </c>
      <c r="F24" s="475">
        <f>BANDHAN!F22</f>
        <v>4</v>
      </c>
      <c r="G24" s="475">
        <f>BANDHAN!G22</f>
        <v>126.55</v>
      </c>
      <c r="H24" s="475">
        <f>BANDHAN!H22</f>
        <v>8731.4699999999993</v>
      </c>
      <c r="I24" s="475">
        <f t="shared" si="0"/>
        <v>8858.0199999999986</v>
      </c>
      <c r="J24" s="475">
        <f t="shared" si="1"/>
        <v>2214.5049999999997</v>
      </c>
      <c r="K24" s="475">
        <f t="shared" si="2"/>
        <v>6899.6207032793363</v>
      </c>
    </row>
    <row r="25" spans="1:11" s="365" customFormat="1" ht="14.25" x14ac:dyDescent="0.2">
      <c r="A25" s="366">
        <v>15</v>
      </c>
      <c r="B25" s="367" t="s">
        <v>28</v>
      </c>
      <c r="C25" s="475">
        <f>'CSB(CATHOLIC)'!C22</f>
        <v>0</v>
      </c>
      <c r="D25" s="475">
        <f>'CSB(CATHOLIC)'!D22</f>
        <v>0</v>
      </c>
      <c r="E25" s="475">
        <f>'CSB(CATHOLIC)'!E22</f>
        <v>0</v>
      </c>
      <c r="F25" s="475">
        <f>'CSB(CATHOLIC)'!F22</f>
        <v>0</v>
      </c>
      <c r="G25" s="475">
        <f>'CSB(CATHOLIC)'!G22</f>
        <v>0</v>
      </c>
      <c r="H25" s="475">
        <f>'CSB(CATHOLIC)'!H22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65" customFormat="1" ht="14.25" x14ac:dyDescent="0.2">
      <c r="A26" s="366">
        <v>16</v>
      </c>
      <c r="B26" s="367" t="s">
        <v>29</v>
      </c>
      <c r="C26" s="475">
        <f>DCB!C22</f>
        <v>0</v>
      </c>
      <c r="D26" s="475">
        <f>DCB!D22</f>
        <v>0</v>
      </c>
      <c r="E26" s="475">
        <f>DCB!E22</f>
        <v>0</v>
      </c>
      <c r="F26" s="475">
        <f>DCB!F22</f>
        <v>0</v>
      </c>
      <c r="G26" s="475">
        <f>DCB!G22</f>
        <v>0</v>
      </c>
      <c r="H26" s="475">
        <f>DCB!H22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365" customFormat="1" ht="14.25" x14ac:dyDescent="0.2">
      <c r="A27" s="366">
        <v>17</v>
      </c>
      <c r="B27" s="367" t="s">
        <v>30</v>
      </c>
      <c r="C27" s="475">
        <f>DHANLAXMI!C22</f>
        <v>0</v>
      </c>
      <c r="D27" s="475">
        <f>DHANLAXMI!D22</f>
        <v>0</v>
      </c>
      <c r="E27" s="475">
        <f>DHANLAXMI!E22</f>
        <v>0</v>
      </c>
      <c r="F27" s="475">
        <f>DHANLAXMI!F22</f>
        <v>0</v>
      </c>
      <c r="G27" s="475">
        <f>DHANLAXMI!G22</f>
        <v>0</v>
      </c>
      <c r="H27" s="475">
        <f>DHANLAXMI!H22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65" customFormat="1" ht="14.25" x14ac:dyDescent="0.2">
      <c r="A28" s="366">
        <v>18</v>
      </c>
      <c r="B28" s="367" t="s">
        <v>31</v>
      </c>
      <c r="C28" s="475">
        <f>FEDERAL!C22</f>
        <v>0</v>
      </c>
      <c r="D28" s="475">
        <f>FEDERAL!D22</f>
        <v>0</v>
      </c>
      <c r="E28" s="475">
        <f>FEDERAL!E22</f>
        <v>0</v>
      </c>
      <c r="F28" s="475">
        <f>FEDERAL!F22</f>
        <v>0</v>
      </c>
      <c r="G28" s="475">
        <f>FEDERAL!G22</f>
        <v>0</v>
      </c>
      <c r="H28" s="475">
        <f>FEDERAL!H22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65" customFormat="1" ht="14.25" x14ac:dyDescent="0.2">
      <c r="A29" s="366">
        <v>19</v>
      </c>
      <c r="B29" s="367" t="s">
        <v>32</v>
      </c>
      <c r="C29" s="475">
        <f>HDFC!C22</f>
        <v>0</v>
      </c>
      <c r="D29" s="475">
        <f>HDFC!D22</f>
        <v>3</v>
      </c>
      <c r="E29" s="475">
        <f>HDFC!E22</f>
        <v>0</v>
      </c>
      <c r="F29" s="475">
        <f>HDFC!F22</f>
        <v>3</v>
      </c>
      <c r="G29" s="475">
        <f>HDFC!G22</f>
        <v>8366.0300000000007</v>
      </c>
      <c r="H29" s="475">
        <f>HDFC!H22</f>
        <v>21726.69</v>
      </c>
      <c r="I29" s="475">
        <f t="shared" si="0"/>
        <v>30092.720000000001</v>
      </c>
      <c r="J29" s="475">
        <f t="shared" si="1"/>
        <v>10030.906666666668</v>
      </c>
      <c r="K29" s="475">
        <f t="shared" si="2"/>
        <v>259.70131591686851</v>
      </c>
    </row>
    <row r="30" spans="1:11" s="365" customFormat="1" ht="14.25" x14ac:dyDescent="0.2">
      <c r="A30" s="366">
        <v>20</v>
      </c>
      <c r="B30" s="367" t="s">
        <v>33</v>
      </c>
      <c r="C30" s="475">
        <f>ICICI!C22</f>
        <v>2</v>
      </c>
      <c r="D30" s="475">
        <f>ICICI!D22</f>
        <v>1</v>
      </c>
      <c r="E30" s="475">
        <f>ICICI!E22</f>
        <v>0</v>
      </c>
      <c r="F30" s="475">
        <f>ICICI!F22</f>
        <v>3</v>
      </c>
      <c r="G30" s="475">
        <f>ICICI!G22</f>
        <v>14399.23</v>
      </c>
      <c r="H30" s="475">
        <f>ICICI!H22</f>
        <v>12626.14</v>
      </c>
      <c r="I30" s="475">
        <f t="shared" si="0"/>
        <v>27025.37</v>
      </c>
      <c r="J30" s="475">
        <f t="shared" si="1"/>
        <v>9008.4566666666669</v>
      </c>
      <c r="K30" s="475">
        <f t="shared" si="2"/>
        <v>87.686216554635209</v>
      </c>
    </row>
    <row r="31" spans="1:11" s="365" customFormat="1" ht="14.25" x14ac:dyDescent="0.2">
      <c r="A31" s="366">
        <v>21</v>
      </c>
      <c r="B31" s="367" t="s">
        <v>34</v>
      </c>
      <c r="C31" s="475">
        <f>IDBI!C22</f>
        <v>0</v>
      </c>
      <c r="D31" s="475">
        <f>IDBI!D22</f>
        <v>1</v>
      </c>
      <c r="E31" s="475">
        <f>IDBI!E22</f>
        <v>0</v>
      </c>
      <c r="F31" s="475">
        <f>IDBI!F22</f>
        <v>1</v>
      </c>
      <c r="G31" s="475">
        <f>IDBI!G22</f>
        <v>7701.4</v>
      </c>
      <c r="H31" s="475">
        <f>IDBI!H22</f>
        <v>3582.19</v>
      </c>
      <c r="I31" s="475">
        <f t="shared" si="0"/>
        <v>11283.59</v>
      </c>
      <c r="J31" s="475">
        <f t="shared" si="1"/>
        <v>11283.59</v>
      </c>
      <c r="K31" s="475">
        <f t="shared" si="2"/>
        <v>46.513491053574683</v>
      </c>
    </row>
    <row r="32" spans="1:11" s="365" customFormat="1" ht="14.25" x14ac:dyDescent="0.2">
      <c r="A32" s="366">
        <v>22</v>
      </c>
      <c r="B32" s="367" t="s">
        <v>35</v>
      </c>
      <c r="C32" s="475">
        <f>IDFC!C22</f>
        <v>0</v>
      </c>
      <c r="D32" s="475">
        <f>IDFC!D22</f>
        <v>0</v>
      </c>
      <c r="E32" s="475">
        <f>IDFC!E22</f>
        <v>0</v>
      </c>
      <c r="F32" s="475">
        <f>IDFC!F22</f>
        <v>0</v>
      </c>
      <c r="G32" s="475">
        <f>IDFC!G22</f>
        <v>0</v>
      </c>
      <c r="H32" s="475">
        <f>IDFC!H22</f>
        <v>0</v>
      </c>
      <c r="I32" s="475">
        <f t="shared" si="0"/>
        <v>0</v>
      </c>
      <c r="J32" s="475" t="e">
        <f t="shared" si="1"/>
        <v>#DIV/0!</v>
      </c>
      <c r="K32" s="475" t="e">
        <f t="shared" si="2"/>
        <v>#DIV/0!</v>
      </c>
    </row>
    <row r="33" spans="1:11" s="365" customFormat="1" ht="14.25" x14ac:dyDescent="0.2">
      <c r="A33" s="366">
        <v>23</v>
      </c>
      <c r="B33" s="367" t="s">
        <v>36</v>
      </c>
      <c r="C33" s="475">
        <f>INDUSIND!C22</f>
        <v>0</v>
      </c>
      <c r="D33" s="475">
        <f>INDUSIND!D22</f>
        <v>0</v>
      </c>
      <c r="E33" s="475">
        <f>INDUSIND!E22</f>
        <v>0</v>
      </c>
      <c r="F33" s="475">
        <f>INDUSIND!F22</f>
        <v>0</v>
      </c>
      <c r="G33" s="475">
        <f>INDUSIND!G22</f>
        <v>0</v>
      </c>
      <c r="H33" s="475">
        <f>INDUSIND!H22</f>
        <v>0</v>
      </c>
      <c r="I33" s="475">
        <f t="shared" si="0"/>
        <v>0</v>
      </c>
      <c r="J33" s="475" t="e">
        <f t="shared" si="1"/>
        <v>#DIV/0!</v>
      </c>
      <c r="K33" s="475" t="e">
        <f t="shared" si="2"/>
        <v>#DIV/0!</v>
      </c>
    </row>
    <row r="34" spans="1:11" s="365" customFormat="1" ht="14.25" x14ac:dyDescent="0.2">
      <c r="A34" s="366">
        <v>24</v>
      </c>
      <c r="B34" s="367" t="s">
        <v>37</v>
      </c>
      <c r="C34" s="475">
        <f>KB!C22</f>
        <v>0</v>
      </c>
      <c r="D34" s="475">
        <f>KB!D22</f>
        <v>0</v>
      </c>
      <c r="E34" s="475">
        <f>KB!E22</f>
        <v>0</v>
      </c>
      <c r="F34" s="475">
        <f>KB!F22</f>
        <v>0</v>
      </c>
      <c r="G34" s="475">
        <f>KB!G22</f>
        <v>0</v>
      </c>
      <c r="H34" s="475">
        <f>KB!H22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65" customFormat="1" ht="14.25" x14ac:dyDescent="0.2">
      <c r="A35" s="366">
        <v>25</v>
      </c>
      <c r="B35" s="367" t="s">
        <v>38</v>
      </c>
      <c r="C35" s="475">
        <f>KARUR!C22</f>
        <v>0</v>
      </c>
      <c r="D35" s="475">
        <f>KARUR!D22</f>
        <v>0</v>
      </c>
      <c r="E35" s="475">
        <f>KARUR!E22</f>
        <v>0</v>
      </c>
      <c r="F35" s="475">
        <f>KARUR!F22</f>
        <v>0</v>
      </c>
      <c r="G35" s="475">
        <f>KARUR!G22</f>
        <v>0</v>
      </c>
      <c r="H35" s="475">
        <f>KARUR!H22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65" customFormat="1" ht="14.25" x14ac:dyDescent="0.2">
      <c r="A36" s="366">
        <v>26</v>
      </c>
      <c r="B36" s="367" t="s">
        <v>39</v>
      </c>
      <c r="C36" s="475">
        <f>KOTAK!C22</f>
        <v>0</v>
      </c>
      <c r="D36" s="475">
        <f>KOTAK!D22</f>
        <v>0</v>
      </c>
      <c r="E36" s="475">
        <f>KOTAK!E22</f>
        <v>0</v>
      </c>
      <c r="F36" s="475">
        <f>KOTAK!F22</f>
        <v>0</v>
      </c>
      <c r="G36" s="475">
        <f>KOTAK!G22</f>
        <v>0</v>
      </c>
      <c r="H36" s="475">
        <f>KOTAK!H22</f>
        <v>0</v>
      </c>
      <c r="I36" s="475">
        <f t="shared" si="0"/>
        <v>0</v>
      </c>
      <c r="J36" s="475" t="e">
        <f t="shared" si="1"/>
        <v>#DIV/0!</v>
      </c>
      <c r="K36" s="475" t="e">
        <f t="shared" si="2"/>
        <v>#DIV/0!</v>
      </c>
    </row>
    <row r="37" spans="1:11" s="365" customFormat="1" ht="14.25" x14ac:dyDescent="0.2">
      <c r="A37" s="366">
        <v>27</v>
      </c>
      <c r="B37" s="367" t="s">
        <v>40</v>
      </c>
      <c r="C37" s="475">
        <f>RBL!C22</f>
        <v>0</v>
      </c>
      <c r="D37" s="475">
        <f>RBL!D22</f>
        <v>0</v>
      </c>
      <c r="E37" s="475">
        <f>RBL!E22</f>
        <v>0</v>
      </c>
      <c r="F37" s="475">
        <f>RBL!F22</f>
        <v>0</v>
      </c>
      <c r="G37" s="475">
        <f>RBL!G22</f>
        <v>0</v>
      </c>
      <c r="H37" s="475">
        <f>RBL!H22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65" customFormat="1" ht="14.25" x14ac:dyDescent="0.2">
      <c r="A38" s="366">
        <v>28</v>
      </c>
      <c r="B38" s="367" t="s">
        <v>41</v>
      </c>
      <c r="C38" s="475">
        <f>YES!C22</f>
        <v>0</v>
      </c>
      <c r="D38" s="475">
        <f>YES!D22</f>
        <v>0</v>
      </c>
      <c r="E38" s="475">
        <f>YES!E22</f>
        <v>0</v>
      </c>
      <c r="F38" s="475">
        <f>YES!F22</f>
        <v>0</v>
      </c>
      <c r="G38" s="475">
        <f>YES!G22</f>
        <v>0</v>
      </c>
      <c r="H38" s="475">
        <f>YES!H22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65" customFormat="1" ht="14.25" x14ac:dyDescent="0.2">
      <c r="A39" s="366">
        <v>29</v>
      </c>
      <c r="B39" s="367" t="s">
        <v>43</v>
      </c>
      <c r="C39" s="475">
        <f>AU!C22</f>
        <v>0</v>
      </c>
      <c r="D39" s="475">
        <f>AU!D22</f>
        <v>0</v>
      </c>
      <c r="E39" s="475">
        <f>AU!E22</f>
        <v>0</v>
      </c>
      <c r="F39" s="475">
        <f>AU!F22</f>
        <v>0</v>
      </c>
      <c r="G39" s="475">
        <f>AU!G22</f>
        <v>0</v>
      </c>
      <c r="H39" s="475">
        <f>AU!H22</f>
        <v>0</v>
      </c>
      <c r="I39" s="475">
        <f t="shared" si="0"/>
        <v>0</v>
      </c>
      <c r="J39" s="475" t="e">
        <f t="shared" si="1"/>
        <v>#DIV/0!</v>
      </c>
      <c r="K39" s="475" t="e">
        <f t="shared" si="2"/>
        <v>#DIV/0!</v>
      </c>
    </row>
    <row r="40" spans="1:11" s="365" customFormat="1" ht="14.25" x14ac:dyDescent="0.2">
      <c r="A40" s="366">
        <v>30</v>
      </c>
      <c r="B40" s="367" t="s">
        <v>44</v>
      </c>
      <c r="C40" s="475">
        <f>Equitas!C22</f>
        <v>0</v>
      </c>
      <c r="D40" s="475">
        <f>Equitas!D22</f>
        <v>0</v>
      </c>
      <c r="E40" s="475">
        <f>Equitas!E22</f>
        <v>0</v>
      </c>
      <c r="F40" s="475">
        <f>Equitas!F22</f>
        <v>0</v>
      </c>
      <c r="G40" s="475">
        <f>Equitas!G22</f>
        <v>0</v>
      </c>
      <c r="H40" s="475">
        <f>Equitas!H22</f>
        <v>0</v>
      </c>
      <c r="I40" s="475">
        <f t="shared" si="0"/>
        <v>0</v>
      </c>
      <c r="J40" s="475" t="e">
        <f t="shared" si="1"/>
        <v>#DIV/0!</v>
      </c>
      <c r="K40" s="475" t="e">
        <f t="shared" si="2"/>
        <v>#DIV/0!</v>
      </c>
    </row>
    <row r="41" spans="1:11" s="365" customFormat="1" ht="14.25" x14ac:dyDescent="0.2">
      <c r="A41" s="366">
        <v>31</v>
      </c>
      <c r="B41" s="367" t="s">
        <v>45</v>
      </c>
      <c r="C41" s="475">
        <f>ESAF!C22</f>
        <v>0</v>
      </c>
      <c r="D41" s="475">
        <f>ESAF!D22</f>
        <v>0</v>
      </c>
      <c r="E41" s="475">
        <f>ESAF!E22</f>
        <v>0</v>
      </c>
      <c r="F41" s="475">
        <f>ESAF!F22</f>
        <v>0</v>
      </c>
      <c r="G41" s="475">
        <f>ESAF!G22</f>
        <v>0</v>
      </c>
      <c r="H41" s="475">
        <f>ESAF!H22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365" customFormat="1" ht="14.25" x14ac:dyDescent="0.2">
      <c r="A42" s="366">
        <v>32</v>
      </c>
      <c r="B42" s="367" t="s">
        <v>46</v>
      </c>
      <c r="C42" s="475">
        <f>Fincare!C22</f>
        <v>0</v>
      </c>
      <c r="D42" s="475">
        <f>Fincare!D22</f>
        <v>0</v>
      </c>
      <c r="E42" s="475">
        <f>Fincare!E22</f>
        <v>0</v>
      </c>
      <c r="F42" s="475">
        <f>Fincare!F22</f>
        <v>0</v>
      </c>
      <c r="G42" s="475">
        <f>Fincare!G22</f>
        <v>0</v>
      </c>
      <c r="H42" s="475">
        <f>Fincare!H22</f>
        <v>0</v>
      </c>
      <c r="I42" s="475">
        <f t="shared" si="0"/>
        <v>0</v>
      </c>
      <c r="J42" s="475" t="e">
        <f t="shared" si="1"/>
        <v>#DIV/0!</v>
      </c>
      <c r="K42" s="475" t="e">
        <f t="shared" si="2"/>
        <v>#DIV/0!</v>
      </c>
    </row>
    <row r="43" spans="1:11" s="365" customFormat="1" ht="14.25" x14ac:dyDescent="0.2">
      <c r="A43" s="366">
        <v>33</v>
      </c>
      <c r="B43" s="367" t="s">
        <v>47</v>
      </c>
      <c r="C43" s="475">
        <f>Jana!C22</f>
        <v>0</v>
      </c>
      <c r="D43" s="475">
        <f>Jana!D22</f>
        <v>0</v>
      </c>
      <c r="E43" s="475">
        <f>Jana!E22</f>
        <v>0</v>
      </c>
      <c r="F43" s="475">
        <f>Jana!F22</f>
        <v>0</v>
      </c>
      <c r="G43" s="475">
        <f>Jana!G22</f>
        <v>0</v>
      </c>
      <c r="H43" s="475">
        <f>Jana!H22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65" customFormat="1" ht="14.25" x14ac:dyDescent="0.2">
      <c r="A44" s="366">
        <v>34</v>
      </c>
      <c r="B44" s="367" t="s">
        <v>48</v>
      </c>
      <c r="C44" s="475">
        <f>Suryoday!C22</f>
        <v>0</v>
      </c>
      <c r="D44" s="475">
        <f>Suryoday!D22</f>
        <v>0</v>
      </c>
      <c r="E44" s="475">
        <f>Suryoday!E22</f>
        <v>0</v>
      </c>
      <c r="F44" s="475">
        <f>Suryoday!F22</f>
        <v>0</v>
      </c>
      <c r="G44" s="475">
        <f>Suryoday!G22</f>
        <v>0</v>
      </c>
      <c r="H44" s="475">
        <f>Suryoday!H22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365" customFormat="1" ht="14.25" x14ac:dyDescent="0.2">
      <c r="A45" s="366">
        <v>35</v>
      </c>
      <c r="B45" s="367" t="s">
        <v>49</v>
      </c>
      <c r="C45" s="475">
        <f>Ujjivan!C22</f>
        <v>0</v>
      </c>
      <c r="D45" s="475">
        <f>Ujjivan!D22</f>
        <v>0</v>
      </c>
      <c r="E45" s="475">
        <f>Ujjivan!E22</f>
        <v>0</v>
      </c>
      <c r="F45" s="475">
        <f>Ujjivan!F22</f>
        <v>0</v>
      </c>
      <c r="G45" s="475">
        <f>Ujjivan!G22</f>
        <v>0</v>
      </c>
      <c r="H45" s="475">
        <f>Ujjivan!H22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65" customFormat="1" ht="14.25" x14ac:dyDescent="0.2">
      <c r="A46" s="366">
        <v>36</v>
      </c>
      <c r="B46" s="367" t="s">
        <v>50</v>
      </c>
      <c r="C46" s="475">
        <f>utkarsh!C22</f>
        <v>0</v>
      </c>
      <c r="D46" s="475">
        <f>utkarsh!D22</f>
        <v>0</v>
      </c>
      <c r="E46" s="475">
        <f>utkarsh!E22</f>
        <v>0</v>
      </c>
      <c r="F46" s="475">
        <f>utkarsh!F22</f>
        <v>0</v>
      </c>
      <c r="G46" s="475">
        <f>utkarsh!G22</f>
        <v>0</v>
      </c>
      <c r="H46" s="475">
        <f>utkarsh!H22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65" customFormat="1" ht="14.25" x14ac:dyDescent="0.2">
      <c r="A47" s="366">
        <v>37</v>
      </c>
      <c r="B47" s="367" t="s">
        <v>52</v>
      </c>
      <c r="C47" s="475">
        <f>DBS!C22</f>
        <v>0</v>
      </c>
      <c r="D47" s="475">
        <f>DBS!D22</f>
        <v>0</v>
      </c>
      <c r="E47" s="475">
        <f>DBS!E22</f>
        <v>0</v>
      </c>
      <c r="F47" s="475">
        <f>DBS!F22</f>
        <v>0</v>
      </c>
      <c r="G47" s="475">
        <f>DBS!G22</f>
        <v>0</v>
      </c>
      <c r="H47" s="475">
        <f>DBS!H22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65" customFormat="1" ht="14.25" x14ac:dyDescent="0.2">
      <c r="A48" s="366">
        <v>38</v>
      </c>
      <c r="B48" s="367" t="s">
        <v>54</v>
      </c>
      <c r="C48" s="475">
        <f>APB!C22</f>
        <v>0</v>
      </c>
      <c r="D48" s="475">
        <f>APB!D22</f>
        <v>0</v>
      </c>
      <c r="E48" s="475">
        <f>APB!E22</f>
        <v>0</v>
      </c>
      <c r="F48" s="475">
        <f>APB!F22</f>
        <v>0</v>
      </c>
      <c r="G48" s="475">
        <f>APB!G22</f>
        <v>0</v>
      </c>
      <c r="H48" s="475">
        <f>APB!H22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65" customFormat="1" ht="14.25" x14ac:dyDescent="0.2">
      <c r="A49" s="366">
        <v>39</v>
      </c>
      <c r="B49" s="367" t="s">
        <v>55</v>
      </c>
      <c r="C49" s="475">
        <f>FINO!C22</f>
        <v>0</v>
      </c>
      <c r="D49" s="475">
        <f>FINO!D22</f>
        <v>0</v>
      </c>
      <c r="E49" s="475">
        <f>FINO!E22</f>
        <v>0</v>
      </c>
      <c r="F49" s="475">
        <f>FINO!F22</f>
        <v>0</v>
      </c>
      <c r="G49" s="475">
        <f>FINO!G22</f>
        <v>0</v>
      </c>
      <c r="H49" s="475">
        <f>FINO!H22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65" customFormat="1" ht="14.25" x14ac:dyDescent="0.2">
      <c r="A50" s="366">
        <v>40</v>
      </c>
      <c r="B50" s="367" t="s">
        <v>56</v>
      </c>
      <c r="C50" s="475">
        <f>'Indian Post'!C22</f>
        <v>0</v>
      </c>
      <c r="D50" s="475">
        <f>'Indian Post'!D22</f>
        <v>1</v>
      </c>
      <c r="E50" s="475">
        <f>'Indian Post'!E22</f>
        <v>0</v>
      </c>
      <c r="F50" s="475">
        <f>'Indian Post'!F22</f>
        <v>1</v>
      </c>
      <c r="G50" s="475">
        <f>'Indian Post'!G22</f>
        <v>345.33</v>
      </c>
      <c r="H50" s="475">
        <f>'Indian Post'!H22</f>
        <v>0</v>
      </c>
      <c r="I50" s="475">
        <f t="shared" si="0"/>
        <v>345.33</v>
      </c>
      <c r="J50" s="475">
        <f t="shared" si="1"/>
        <v>345.33</v>
      </c>
      <c r="K50" s="475">
        <f t="shared" si="2"/>
        <v>0</v>
      </c>
    </row>
    <row r="51" spans="1:11" s="365" customFormat="1" ht="14.25" x14ac:dyDescent="0.2">
      <c r="A51" s="366">
        <v>41</v>
      </c>
      <c r="B51" s="367" t="s">
        <v>58</v>
      </c>
      <c r="C51" s="475">
        <f>'Maharashtra GB'!C22</f>
        <v>15</v>
      </c>
      <c r="D51" s="475">
        <f>'Maharashtra GB'!D22</f>
        <v>8</v>
      </c>
      <c r="E51" s="475">
        <f>'Maharashtra GB'!E22</f>
        <v>0</v>
      </c>
      <c r="F51" s="475">
        <f>'Maharashtra GB'!F22</f>
        <v>23</v>
      </c>
      <c r="G51" s="475">
        <f>'Maharashtra GB'!G22</f>
        <v>67649.850000000006</v>
      </c>
      <c r="H51" s="475">
        <f>'Maharashtra GB'!H22</f>
        <v>40836.51</v>
      </c>
      <c r="I51" s="475">
        <f t="shared" si="0"/>
        <v>108486.36000000002</v>
      </c>
      <c r="J51" s="475">
        <f t="shared" si="1"/>
        <v>4716.7982608695656</v>
      </c>
      <c r="K51" s="475">
        <f t="shared" si="2"/>
        <v>60.364524089853852</v>
      </c>
    </row>
    <row r="52" spans="1:11" s="365" customFormat="1" ht="14.25" x14ac:dyDescent="0.2">
      <c r="A52" s="366">
        <v>42</v>
      </c>
      <c r="B52" s="367" t="s">
        <v>59</v>
      </c>
      <c r="C52" s="475">
        <f>'Vidharbha Konkan GB'!C22</f>
        <v>0</v>
      </c>
      <c r="D52" s="475">
        <f>'Vidharbha Konkan GB'!D22</f>
        <v>0</v>
      </c>
      <c r="E52" s="475">
        <f>'Vidharbha Konkan GB'!E22</f>
        <v>0</v>
      </c>
      <c r="F52" s="475">
        <f>'Vidharbha Konkan GB'!F22</f>
        <v>0</v>
      </c>
      <c r="G52" s="475">
        <f>'Vidharbha Konkan GB'!G22</f>
        <v>0</v>
      </c>
      <c r="H52" s="475">
        <f>'Vidharbha Konkan GB'!H22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65" customFormat="1" ht="14.25" x14ac:dyDescent="0.2">
      <c r="A53" s="366">
        <v>43</v>
      </c>
      <c r="B53" s="367" t="s">
        <v>61</v>
      </c>
      <c r="C53" s="475">
        <f>M.S.Coop!C22</f>
        <v>31</v>
      </c>
      <c r="D53" s="475">
        <f>M.S.Coop!D22</f>
        <v>10</v>
      </c>
      <c r="E53" s="475">
        <f>M.S.Coop!E22</f>
        <v>0</v>
      </c>
      <c r="F53" s="475">
        <f>M.S.Coop!F22</f>
        <v>41</v>
      </c>
      <c r="G53" s="475">
        <f>M.S.Coop!G22</f>
        <v>57520.76</v>
      </c>
      <c r="H53" s="475">
        <f>M.S.Coop!H22</f>
        <v>34825.370000000003</v>
      </c>
      <c r="I53" s="475">
        <f t="shared" si="0"/>
        <v>92346.13</v>
      </c>
      <c r="J53" s="475">
        <f t="shared" si="1"/>
        <v>2252.3446341463414</v>
      </c>
      <c r="K53" s="475">
        <f t="shared" si="2"/>
        <v>60.544001852548547</v>
      </c>
    </row>
    <row r="54" spans="1:11" s="364" customFormat="1" ht="15" x14ac:dyDescent="0.2">
      <c r="A54" s="552" t="s">
        <v>63</v>
      </c>
      <c r="B54" s="553"/>
      <c r="C54" s="476">
        <f t="shared" ref="C54:I54" si="3">SUM(C4:C53)</f>
        <v>58</v>
      </c>
      <c r="D54" s="476">
        <f t="shared" si="3"/>
        <v>56</v>
      </c>
      <c r="E54" s="476">
        <f t="shared" si="3"/>
        <v>0</v>
      </c>
      <c r="F54" s="476">
        <f t="shared" si="3"/>
        <v>114</v>
      </c>
      <c r="G54" s="477">
        <f t="shared" si="3"/>
        <v>386989.54000000004</v>
      </c>
      <c r="H54" s="477">
        <f t="shared" si="3"/>
        <v>317691.77</v>
      </c>
      <c r="I54" s="477">
        <f t="shared" si="3"/>
        <v>704681.31</v>
      </c>
      <c r="J54" s="477">
        <f t="shared" si="1"/>
        <v>6181.4150000000009</v>
      </c>
      <c r="K54" s="477">
        <f t="shared" si="2"/>
        <v>82.093115488341112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175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69" customFormat="1" ht="14.25" x14ac:dyDescent="0.2">
      <c r="A11" s="370">
        <v>1</v>
      </c>
      <c r="B11" s="371" t="s">
        <v>13</v>
      </c>
      <c r="C11" s="475">
        <f>BOB!C23</f>
        <v>20</v>
      </c>
      <c r="D11" s="475">
        <f>BOB!D23</f>
        <v>10</v>
      </c>
      <c r="E11" s="475">
        <f>BOB!E23</f>
        <v>6</v>
      </c>
      <c r="F11" s="475">
        <f>BOB!F23</f>
        <v>36</v>
      </c>
      <c r="G11" s="475">
        <f>BOB!G23</f>
        <v>205623.05</v>
      </c>
      <c r="H11" s="475">
        <f>BOB!H23</f>
        <v>115051.94</v>
      </c>
      <c r="I11" s="475">
        <f t="shared" ref="I11:I53" si="0">(G11+H11)</f>
        <v>320674.99</v>
      </c>
      <c r="J11" s="475">
        <f t="shared" ref="J11:J54" si="1">(I11/F11)</f>
        <v>8907.6386111111115</v>
      </c>
      <c r="K11" s="475">
        <f t="shared" ref="K11:K54" si="2">(H11/G11)*100</f>
        <v>55.952841862816449</v>
      </c>
    </row>
    <row r="12" spans="1:11" s="369" customFormat="1" ht="14.25" x14ac:dyDescent="0.2">
      <c r="A12" s="370">
        <v>2</v>
      </c>
      <c r="B12" s="371" t="s">
        <v>14</v>
      </c>
      <c r="C12" s="475">
        <f>BOI!C23</f>
        <v>0</v>
      </c>
      <c r="D12" s="475">
        <f>BOI!D23</f>
        <v>2</v>
      </c>
      <c r="E12" s="475">
        <f>BOI!E23</f>
        <v>3</v>
      </c>
      <c r="F12" s="475">
        <f>BOI!F23</f>
        <v>5</v>
      </c>
      <c r="G12" s="475">
        <f>BOI!G23</f>
        <v>58989.69</v>
      </c>
      <c r="H12" s="475">
        <f>BOI!H23</f>
        <v>18475.189999999999</v>
      </c>
      <c r="I12" s="475">
        <f t="shared" si="0"/>
        <v>77464.88</v>
      </c>
      <c r="J12" s="475">
        <f t="shared" si="1"/>
        <v>15492.976000000001</v>
      </c>
      <c r="K12" s="475">
        <f t="shared" si="2"/>
        <v>31.319354280383571</v>
      </c>
    </row>
    <row r="13" spans="1:11" s="369" customFormat="1" ht="14.25" x14ac:dyDescent="0.2">
      <c r="A13" s="370">
        <v>3</v>
      </c>
      <c r="B13" s="371" t="s">
        <v>15</v>
      </c>
      <c r="C13" s="475">
        <f>BM!C23</f>
        <v>7</v>
      </c>
      <c r="D13" s="475">
        <f>BM!D23</f>
        <v>11</v>
      </c>
      <c r="E13" s="475">
        <f>BM!E23</f>
        <v>4</v>
      </c>
      <c r="F13" s="475">
        <f>BM!F23</f>
        <v>22</v>
      </c>
      <c r="G13" s="475">
        <f>BM!G23</f>
        <v>267816.27</v>
      </c>
      <c r="H13" s="475">
        <f>BM!H23</f>
        <v>90597.29</v>
      </c>
      <c r="I13" s="475">
        <f t="shared" si="0"/>
        <v>358413.56</v>
      </c>
      <c r="J13" s="475">
        <f t="shared" si="1"/>
        <v>16291.525454545454</v>
      </c>
      <c r="K13" s="475">
        <f t="shared" si="2"/>
        <v>33.82815017175767</v>
      </c>
    </row>
    <row r="14" spans="1:11" s="369" customFormat="1" ht="14.25" x14ac:dyDescent="0.2">
      <c r="A14" s="370">
        <v>4</v>
      </c>
      <c r="B14" s="371" t="s">
        <v>16</v>
      </c>
      <c r="C14" s="475">
        <f>CB!C23</f>
        <v>0</v>
      </c>
      <c r="D14" s="475">
        <f>CB!D23</f>
        <v>3</v>
      </c>
      <c r="E14" s="475">
        <f>CB!E23</f>
        <v>3</v>
      </c>
      <c r="F14" s="475">
        <f>CB!F23</f>
        <v>6</v>
      </c>
      <c r="G14" s="475">
        <f>CB!G23</f>
        <v>36716.370000000003</v>
      </c>
      <c r="H14" s="475">
        <f>CB!H23</f>
        <v>21615.3</v>
      </c>
      <c r="I14" s="475">
        <f t="shared" si="0"/>
        <v>58331.67</v>
      </c>
      <c r="J14" s="475">
        <f t="shared" si="1"/>
        <v>9721.9449999999997</v>
      </c>
      <c r="K14" s="475">
        <f t="shared" si="2"/>
        <v>58.871015843886518</v>
      </c>
    </row>
    <row r="15" spans="1:11" s="369" customFormat="1" ht="14.25" x14ac:dyDescent="0.2">
      <c r="A15" s="370">
        <v>5</v>
      </c>
      <c r="B15" s="371" t="s">
        <v>17</v>
      </c>
      <c r="C15" s="475">
        <f>CBI!C23</f>
        <v>23</v>
      </c>
      <c r="D15" s="475">
        <f>CBI!D23</f>
        <v>18</v>
      </c>
      <c r="E15" s="475">
        <f>CBI!E23</f>
        <v>3</v>
      </c>
      <c r="F15" s="475">
        <f>CBI!F23</f>
        <v>44</v>
      </c>
      <c r="G15" s="475">
        <f>CBI!G23</f>
        <v>209109.11</v>
      </c>
      <c r="H15" s="475">
        <f>CBI!H23</f>
        <v>75303.87</v>
      </c>
      <c r="I15" s="475">
        <f t="shared" si="0"/>
        <v>284412.98</v>
      </c>
      <c r="J15" s="475">
        <f t="shared" si="1"/>
        <v>6463.9313636363631</v>
      </c>
      <c r="K15" s="475">
        <f t="shared" si="2"/>
        <v>36.011759602439128</v>
      </c>
    </row>
    <row r="16" spans="1:11" s="369" customFormat="1" ht="14.25" x14ac:dyDescent="0.2">
      <c r="A16" s="370">
        <v>6</v>
      </c>
      <c r="B16" s="371" t="s">
        <v>18</v>
      </c>
      <c r="C16" s="475">
        <f>IB!C23</f>
        <v>0</v>
      </c>
      <c r="D16" s="475">
        <f>IB!D23</f>
        <v>0</v>
      </c>
      <c r="E16" s="475">
        <f>IB!E23</f>
        <v>2</v>
      </c>
      <c r="F16" s="475">
        <f>IB!F23</f>
        <v>2</v>
      </c>
      <c r="G16" s="475">
        <f>IB!G23</f>
        <v>30187.84</v>
      </c>
      <c r="H16" s="475">
        <f>IB!H23</f>
        <v>3919.91</v>
      </c>
      <c r="I16" s="475">
        <f t="shared" si="0"/>
        <v>34107.75</v>
      </c>
      <c r="J16" s="475">
        <f t="shared" si="1"/>
        <v>17053.875</v>
      </c>
      <c r="K16" s="475">
        <f t="shared" si="2"/>
        <v>12.985062859747501</v>
      </c>
    </row>
    <row r="17" spans="1:11" s="369" customFormat="1" ht="14.25" x14ac:dyDescent="0.2">
      <c r="A17" s="370">
        <v>7</v>
      </c>
      <c r="B17" s="371" t="s">
        <v>19</v>
      </c>
      <c r="C17" s="475">
        <f>IOB!C23</f>
        <v>0</v>
      </c>
      <c r="D17" s="475">
        <f>IOB!D23</f>
        <v>0</v>
      </c>
      <c r="E17" s="475">
        <f>IOB!E23</f>
        <v>2</v>
      </c>
      <c r="F17" s="475">
        <f>IOB!F23</f>
        <v>2</v>
      </c>
      <c r="G17" s="475">
        <f>IOB!G23</f>
        <v>6094.23</v>
      </c>
      <c r="H17" s="475">
        <f>IOB!H23</f>
        <v>4049.74</v>
      </c>
      <c r="I17" s="475">
        <f t="shared" si="0"/>
        <v>10143.969999999999</v>
      </c>
      <c r="J17" s="475">
        <f t="shared" si="1"/>
        <v>5071.9849999999997</v>
      </c>
      <c r="K17" s="475">
        <f t="shared" si="2"/>
        <v>66.452037419001257</v>
      </c>
    </row>
    <row r="18" spans="1:11" s="369" customFormat="1" ht="14.25" x14ac:dyDescent="0.2">
      <c r="A18" s="370">
        <v>8</v>
      </c>
      <c r="B18" s="371" t="s">
        <v>20</v>
      </c>
      <c r="C18" s="475">
        <f>PSB!C23</f>
        <v>0</v>
      </c>
      <c r="D18" s="475">
        <f>PSB!D23</f>
        <v>0</v>
      </c>
      <c r="E18" s="475">
        <f>PSB!E23</f>
        <v>0</v>
      </c>
      <c r="F18" s="475">
        <f>PSB!F23</f>
        <v>0</v>
      </c>
      <c r="G18" s="475">
        <f>PSB!G23</f>
        <v>0</v>
      </c>
      <c r="H18" s="475">
        <f>PSB!H23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69" customFormat="1" ht="14.25" x14ac:dyDescent="0.2">
      <c r="A19" s="370">
        <v>9</v>
      </c>
      <c r="B19" s="371" t="s">
        <v>21</v>
      </c>
      <c r="C19" s="475">
        <f>PNB!C23</f>
        <v>0</v>
      </c>
      <c r="D19" s="475">
        <f>PNB!D23</f>
        <v>2</v>
      </c>
      <c r="E19" s="475">
        <f>PNB!E23</f>
        <v>4</v>
      </c>
      <c r="F19" s="475">
        <f>PNB!F23</f>
        <v>6</v>
      </c>
      <c r="G19" s="475">
        <f>PNB!G23</f>
        <v>47051.9</v>
      </c>
      <c r="H19" s="475">
        <f>PNB!H23</f>
        <v>39943.61</v>
      </c>
      <c r="I19" s="475">
        <f t="shared" si="0"/>
        <v>86995.510000000009</v>
      </c>
      <c r="J19" s="475">
        <f t="shared" si="1"/>
        <v>14499.251666666669</v>
      </c>
      <c r="K19" s="475">
        <f t="shared" si="2"/>
        <v>84.892661082761805</v>
      </c>
    </row>
    <row r="20" spans="1:11" s="369" customFormat="1" ht="14.25" x14ac:dyDescent="0.2">
      <c r="A20" s="370">
        <v>10</v>
      </c>
      <c r="B20" s="371" t="s">
        <v>22</v>
      </c>
      <c r="C20" s="475">
        <f>SBI!C23</f>
        <v>19</v>
      </c>
      <c r="D20" s="475">
        <f>SBI!D23</f>
        <v>24</v>
      </c>
      <c r="E20" s="475">
        <f>SBI!E23</f>
        <v>14</v>
      </c>
      <c r="F20" s="475">
        <f>SBI!F23</f>
        <v>57</v>
      </c>
      <c r="G20" s="475">
        <f>SBI!G23</f>
        <v>611081.43000000005</v>
      </c>
      <c r="H20" s="475">
        <f>SBI!H23</f>
        <v>285804.98</v>
      </c>
      <c r="I20" s="475">
        <f t="shared" si="0"/>
        <v>896886.41</v>
      </c>
      <c r="J20" s="475">
        <f t="shared" si="1"/>
        <v>15734.849298245616</v>
      </c>
      <c r="K20" s="475">
        <f t="shared" si="2"/>
        <v>46.770359230192931</v>
      </c>
    </row>
    <row r="21" spans="1:11" s="369" customFormat="1" ht="14.25" x14ac:dyDescent="0.2">
      <c r="A21" s="370">
        <v>11</v>
      </c>
      <c r="B21" s="371" t="s">
        <v>23</v>
      </c>
      <c r="C21" s="475">
        <f>UCO!C23</f>
        <v>2</v>
      </c>
      <c r="D21" s="475">
        <f>UCO!D23</f>
        <v>0</v>
      </c>
      <c r="E21" s="475">
        <f>UCO!E23</f>
        <v>2</v>
      </c>
      <c r="F21" s="475">
        <f>UCO!F23</f>
        <v>4</v>
      </c>
      <c r="G21" s="475">
        <f>UCO!G23</f>
        <v>19883.95</v>
      </c>
      <c r="H21" s="475">
        <f>UCO!H23</f>
        <v>14380.61</v>
      </c>
      <c r="I21" s="475">
        <f t="shared" si="0"/>
        <v>34264.559999999998</v>
      </c>
      <c r="J21" s="475">
        <f t="shared" si="1"/>
        <v>8566.14</v>
      </c>
      <c r="K21" s="475">
        <f t="shared" si="2"/>
        <v>72.322702481146848</v>
      </c>
    </row>
    <row r="22" spans="1:11" s="369" customFormat="1" ht="14.25" x14ac:dyDescent="0.2">
      <c r="A22" s="370">
        <v>12</v>
      </c>
      <c r="B22" s="371" t="s">
        <v>24</v>
      </c>
      <c r="C22" s="475">
        <f>UBI!C23</f>
        <v>5</v>
      </c>
      <c r="D22" s="475">
        <f>UBI!D23</f>
        <v>10</v>
      </c>
      <c r="E22" s="475">
        <f>UBI!E23</f>
        <v>6</v>
      </c>
      <c r="F22" s="475">
        <f>UBI!F23</f>
        <v>21</v>
      </c>
      <c r="G22" s="475">
        <f>UBI!G23</f>
        <v>209660.11</v>
      </c>
      <c r="H22" s="475">
        <f>UBI!H23</f>
        <v>72196.67</v>
      </c>
      <c r="I22" s="475">
        <f t="shared" si="0"/>
        <v>281856.77999999997</v>
      </c>
      <c r="J22" s="475">
        <f t="shared" si="1"/>
        <v>13421.751428571428</v>
      </c>
      <c r="K22" s="475">
        <f t="shared" si="2"/>
        <v>34.435100697028162</v>
      </c>
    </row>
    <row r="23" spans="1:11" s="369" customFormat="1" ht="14.25" x14ac:dyDescent="0.2">
      <c r="A23" s="370">
        <v>13</v>
      </c>
      <c r="B23" s="371" t="s">
        <v>26</v>
      </c>
      <c r="C23" s="475">
        <f>AXIS!C23</f>
        <v>0</v>
      </c>
      <c r="D23" s="475">
        <f>AXIS!D23</f>
        <v>6</v>
      </c>
      <c r="E23" s="475">
        <f>AXIS!E23</f>
        <v>5</v>
      </c>
      <c r="F23" s="475">
        <f>AXIS!F23</f>
        <v>11</v>
      </c>
      <c r="G23" s="475">
        <f>AXIS!G23</f>
        <v>89669.48</v>
      </c>
      <c r="H23" s="475">
        <f>AXIS!H23</f>
        <v>71287.47</v>
      </c>
      <c r="I23" s="475">
        <f t="shared" si="0"/>
        <v>160956.95000000001</v>
      </c>
      <c r="J23" s="475">
        <f t="shared" si="1"/>
        <v>14632.45</v>
      </c>
      <c r="K23" s="475">
        <f t="shared" si="2"/>
        <v>79.500260289231079</v>
      </c>
    </row>
    <row r="24" spans="1:11" s="369" customFormat="1" ht="14.25" x14ac:dyDescent="0.2">
      <c r="A24" s="370">
        <v>14</v>
      </c>
      <c r="B24" s="371" t="s">
        <v>27</v>
      </c>
      <c r="C24" s="475">
        <f>BANDHAN!C23</f>
        <v>1</v>
      </c>
      <c r="D24" s="475">
        <f>BANDHAN!D23</f>
        <v>22</v>
      </c>
      <c r="E24" s="475">
        <f>BANDHAN!E23</f>
        <v>5</v>
      </c>
      <c r="F24" s="475">
        <f>BANDHAN!F23</f>
        <v>28</v>
      </c>
      <c r="G24" s="475">
        <f>BANDHAN!G23</f>
        <v>34291.480000000003</v>
      </c>
      <c r="H24" s="475">
        <f>BANDHAN!H23</f>
        <v>49800.12</v>
      </c>
      <c r="I24" s="475">
        <f t="shared" si="0"/>
        <v>84091.6</v>
      </c>
      <c r="J24" s="475">
        <f t="shared" si="1"/>
        <v>3003.2714285714287</v>
      </c>
      <c r="K24" s="475">
        <f t="shared" si="2"/>
        <v>145.22592783980159</v>
      </c>
    </row>
    <row r="25" spans="1:11" s="369" customFormat="1" ht="14.25" x14ac:dyDescent="0.2">
      <c r="A25" s="370">
        <v>15</v>
      </c>
      <c r="B25" s="371" t="s">
        <v>28</v>
      </c>
      <c r="C25" s="475">
        <f>'CSB(CATHOLIC)'!C23</f>
        <v>0</v>
      </c>
      <c r="D25" s="475">
        <f>'CSB(CATHOLIC)'!D23</f>
        <v>0</v>
      </c>
      <c r="E25" s="475">
        <f>'CSB(CATHOLIC)'!E23</f>
        <v>1</v>
      </c>
      <c r="F25" s="475">
        <f>'CSB(CATHOLIC)'!F23</f>
        <v>1</v>
      </c>
      <c r="G25" s="475">
        <f>'CSB(CATHOLIC)'!G23</f>
        <v>0.1</v>
      </c>
      <c r="H25" s="475">
        <f>'CSB(CATHOLIC)'!H23</f>
        <v>0</v>
      </c>
      <c r="I25" s="475">
        <f t="shared" si="0"/>
        <v>0.1</v>
      </c>
      <c r="J25" s="475">
        <f t="shared" si="1"/>
        <v>0.1</v>
      </c>
      <c r="K25" s="475">
        <f t="shared" si="2"/>
        <v>0</v>
      </c>
    </row>
    <row r="26" spans="1:11" s="369" customFormat="1" ht="14.25" x14ac:dyDescent="0.2">
      <c r="A26" s="370">
        <v>16</v>
      </c>
      <c r="B26" s="371" t="s">
        <v>29</v>
      </c>
      <c r="C26" s="475">
        <f>DCB!C23</f>
        <v>0</v>
      </c>
      <c r="D26" s="475">
        <f>DCB!D23</f>
        <v>1</v>
      </c>
      <c r="E26" s="475">
        <f>DCB!E23</f>
        <v>1</v>
      </c>
      <c r="F26" s="475">
        <f>DCB!F23</f>
        <v>2</v>
      </c>
      <c r="G26" s="475">
        <f>DCB!G23</f>
        <v>374.73</v>
      </c>
      <c r="H26" s="475">
        <f>DCB!H23</f>
        <v>3503.52</v>
      </c>
      <c r="I26" s="475">
        <f t="shared" si="0"/>
        <v>3878.25</v>
      </c>
      <c r="J26" s="475">
        <f t="shared" si="1"/>
        <v>1939.125</v>
      </c>
      <c r="K26" s="475">
        <f t="shared" si="2"/>
        <v>934.94516051557127</v>
      </c>
    </row>
    <row r="27" spans="1:11" s="369" customFormat="1" ht="14.25" x14ac:dyDescent="0.2">
      <c r="A27" s="370">
        <v>17</v>
      </c>
      <c r="B27" s="371" t="s">
        <v>30</v>
      </c>
      <c r="C27" s="475">
        <f>DHANLAXMI!C23</f>
        <v>0</v>
      </c>
      <c r="D27" s="475">
        <f>DHANLAXMI!D23</f>
        <v>0</v>
      </c>
      <c r="E27" s="475">
        <f>DHANLAXMI!E23</f>
        <v>0</v>
      </c>
      <c r="F27" s="475">
        <f>DHANLAXMI!F23</f>
        <v>0</v>
      </c>
      <c r="G27" s="475">
        <f>DHANLAXMI!G23</f>
        <v>0</v>
      </c>
      <c r="H27" s="475">
        <f>DHANLAXMI!H23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69" customFormat="1" ht="14.25" x14ac:dyDescent="0.2">
      <c r="A28" s="370">
        <v>18</v>
      </c>
      <c r="B28" s="371" t="s">
        <v>31</v>
      </c>
      <c r="C28" s="475">
        <f>FEDERAL!C23</f>
        <v>0</v>
      </c>
      <c r="D28" s="475">
        <f>FEDERAL!D23</f>
        <v>0</v>
      </c>
      <c r="E28" s="475">
        <f>FEDERAL!E23</f>
        <v>1</v>
      </c>
      <c r="F28" s="475">
        <f>FEDERAL!F23</f>
        <v>1</v>
      </c>
      <c r="G28" s="475">
        <f>FEDERAL!G23</f>
        <v>2657.09</v>
      </c>
      <c r="H28" s="475">
        <f>FEDERAL!H23</f>
        <v>2917.42</v>
      </c>
      <c r="I28" s="475">
        <f t="shared" si="0"/>
        <v>5574.51</v>
      </c>
      <c r="J28" s="475">
        <f t="shared" si="1"/>
        <v>5574.51</v>
      </c>
      <c r="K28" s="475">
        <f t="shared" si="2"/>
        <v>109.79756048910649</v>
      </c>
    </row>
    <row r="29" spans="1:11" s="369" customFormat="1" ht="14.25" x14ac:dyDescent="0.2">
      <c r="A29" s="370">
        <v>19</v>
      </c>
      <c r="B29" s="371" t="s">
        <v>32</v>
      </c>
      <c r="C29" s="475">
        <f>HDFC!C23</f>
        <v>1</v>
      </c>
      <c r="D29" s="475">
        <f>HDFC!D23</f>
        <v>15</v>
      </c>
      <c r="E29" s="475">
        <f>HDFC!E23</f>
        <v>5</v>
      </c>
      <c r="F29" s="475">
        <f>HDFC!F23</f>
        <v>21</v>
      </c>
      <c r="G29" s="475">
        <f>HDFC!G23</f>
        <v>164566.26999999999</v>
      </c>
      <c r="H29" s="475">
        <f>HDFC!H23</f>
        <v>232178.39</v>
      </c>
      <c r="I29" s="475">
        <f t="shared" si="0"/>
        <v>396744.66000000003</v>
      </c>
      <c r="J29" s="475">
        <f t="shared" si="1"/>
        <v>18892.602857142858</v>
      </c>
      <c r="K29" s="475">
        <f t="shared" si="2"/>
        <v>141.08504130281375</v>
      </c>
    </row>
    <row r="30" spans="1:11" s="369" customFormat="1" ht="14.25" x14ac:dyDescent="0.2">
      <c r="A30" s="370">
        <v>20</v>
      </c>
      <c r="B30" s="371" t="s">
        <v>33</v>
      </c>
      <c r="C30" s="475">
        <f>ICICI!C23</f>
        <v>4</v>
      </c>
      <c r="D30" s="475">
        <f>ICICI!D23</f>
        <v>10</v>
      </c>
      <c r="E30" s="475">
        <f>ICICI!E23</f>
        <v>4</v>
      </c>
      <c r="F30" s="475">
        <f>ICICI!F23</f>
        <v>18</v>
      </c>
      <c r="G30" s="475">
        <f>ICICI!G23</f>
        <v>82821.320000000007</v>
      </c>
      <c r="H30" s="475">
        <f>ICICI!H23</f>
        <v>119015.63</v>
      </c>
      <c r="I30" s="475">
        <f t="shared" si="0"/>
        <v>201836.95</v>
      </c>
      <c r="J30" s="475">
        <f t="shared" si="1"/>
        <v>11213.16388888889</v>
      </c>
      <c r="K30" s="475">
        <f t="shared" si="2"/>
        <v>143.70168212725903</v>
      </c>
    </row>
    <row r="31" spans="1:11" s="369" customFormat="1" ht="14.25" x14ac:dyDescent="0.2">
      <c r="A31" s="370">
        <v>21</v>
      </c>
      <c r="B31" s="371" t="s">
        <v>34</v>
      </c>
      <c r="C31" s="475">
        <f>IDBI!C23</f>
        <v>8</v>
      </c>
      <c r="D31" s="475">
        <f>IDBI!D23</f>
        <v>10</v>
      </c>
      <c r="E31" s="475">
        <f>IDBI!E23</f>
        <v>3</v>
      </c>
      <c r="F31" s="475">
        <f>IDBI!F23</f>
        <v>21</v>
      </c>
      <c r="G31" s="475">
        <f>IDBI!G23</f>
        <v>166630.26</v>
      </c>
      <c r="H31" s="475">
        <f>IDBI!H23</f>
        <v>40880.79</v>
      </c>
      <c r="I31" s="475">
        <f t="shared" si="0"/>
        <v>207511.05000000002</v>
      </c>
      <c r="J31" s="475">
        <f t="shared" si="1"/>
        <v>9881.4785714285717</v>
      </c>
      <c r="K31" s="475">
        <f t="shared" si="2"/>
        <v>24.533833170517767</v>
      </c>
    </row>
    <row r="32" spans="1:11" s="369" customFormat="1" ht="14.25" x14ac:dyDescent="0.2">
      <c r="A32" s="370">
        <v>22</v>
      </c>
      <c r="B32" s="371" t="s">
        <v>35</v>
      </c>
      <c r="C32" s="475">
        <f>IDFC!C23</f>
        <v>0</v>
      </c>
      <c r="D32" s="475">
        <f>IDFC!D23</f>
        <v>1</v>
      </c>
      <c r="E32" s="475">
        <f>IDFC!E23</f>
        <v>1</v>
      </c>
      <c r="F32" s="475">
        <f>IDFC!F23</f>
        <v>2</v>
      </c>
      <c r="G32" s="475">
        <f>IDFC!G23</f>
        <v>86.63</v>
      </c>
      <c r="H32" s="475">
        <f>IDFC!H23</f>
        <v>9277.2199999999993</v>
      </c>
      <c r="I32" s="475">
        <f t="shared" si="0"/>
        <v>9363.8499999999985</v>
      </c>
      <c r="J32" s="475">
        <f t="shared" si="1"/>
        <v>4681.9249999999993</v>
      </c>
      <c r="K32" s="475">
        <f t="shared" si="2"/>
        <v>10709.015352649198</v>
      </c>
    </row>
    <row r="33" spans="1:11" s="369" customFormat="1" ht="14.25" x14ac:dyDescent="0.2">
      <c r="A33" s="370">
        <v>23</v>
      </c>
      <c r="B33" s="371" t="s">
        <v>36</v>
      </c>
      <c r="C33" s="475">
        <f>INDUSIND!C23</f>
        <v>0</v>
      </c>
      <c r="D33" s="475">
        <f>INDUSIND!D23</f>
        <v>0</v>
      </c>
      <c r="E33" s="475">
        <f>INDUSIND!E23</f>
        <v>2</v>
      </c>
      <c r="F33" s="475">
        <f>INDUSIND!F23</f>
        <v>2</v>
      </c>
      <c r="G33" s="475">
        <f>INDUSIND!G23</f>
        <v>2417.11</v>
      </c>
      <c r="H33" s="475">
        <f>INDUSIND!H23</f>
        <v>10016.34</v>
      </c>
      <c r="I33" s="475">
        <f t="shared" si="0"/>
        <v>12433.45</v>
      </c>
      <c r="J33" s="475">
        <f t="shared" si="1"/>
        <v>6216.7250000000004</v>
      </c>
      <c r="K33" s="475">
        <f t="shared" si="2"/>
        <v>414.39322165726838</v>
      </c>
    </row>
    <row r="34" spans="1:11" s="369" customFormat="1" ht="14.25" x14ac:dyDescent="0.2">
      <c r="A34" s="370">
        <v>24</v>
      </c>
      <c r="B34" s="371" t="s">
        <v>37</v>
      </c>
      <c r="C34" s="475">
        <f>KB!C23</f>
        <v>0</v>
      </c>
      <c r="D34" s="475">
        <f>KB!D23</f>
        <v>0</v>
      </c>
      <c r="E34" s="475">
        <f>KB!E23</f>
        <v>0</v>
      </c>
      <c r="F34" s="475">
        <f>KB!F23</f>
        <v>0</v>
      </c>
      <c r="G34" s="475">
        <f>KB!G23</f>
        <v>0</v>
      </c>
      <c r="H34" s="475">
        <f>KB!H23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69" customFormat="1" ht="14.25" x14ac:dyDescent="0.2">
      <c r="A35" s="370">
        <v>25</v>
      </c>
      <c r="B35" s="371" t="s">
        <v>38</v>
      </c>
      <c r="C35" s="475">
        <f>KARUR!C23</f>
        <v>0</v>
      </c>
      <c r="D35" s="475">
        <f>KARUR!D23</f>
        <v>0</v>
      </c>
      <c r="E35" s="475">
        <f>KARUR!E23</f>
        <v>0</v>
      </c>
      <c r="F35" s="475">
        <f>KARUR!F23</f>
        <v>0</v>
      </c>
      <c r="G35" s="475">
        <f>KARUR!G23</f>
        <v>0</v>
      </c>
      <c r="H35" s="475">
        <f>KARUR!H23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69" customFormat="1" ht="14.25" x14ac:dyDescent="0.2">
      <c r="A36" s="370">
        <v>26</v>
      </c>
      <c r="B36" s="371" t="s">
        <v>39</v>
      </c>
      <c r="C36" s="475">
        <f>KOTAK!C23</f>
        <v>5</v>
      </c>
      <c r="D36" s="475">
        <f>KOTAK!D23</f>
        <v>1</v>
      </c>
      <c r="E36" s="475">
        <f>KOTAK!E23</f>
        <v>2</v>
      </c>
      <c r="F36" s="475">
        <f>KOTAK!F23</f>
        <v>8</v>
      </c>
      <c r="G36" s="475">
        <f>KOTAK!G23</f>
        <v>11772.72</v>
      </c>
      <c r="H36" s="475">
        <f>KOTAK!H23</f>
        <v>37718.26</v>
      </c>
      <c r="I36" s="475">
        <f t="shared" si="0"/>
        <v>49490.98</v>
      </c>
      <c r="J36" s="475">
        <f t="shared" si="1"/>
        <v>6186.3725000000004</v>
      </c>
      <c r="K36" s="475">
        <f t="shared" si="2"/>
        <v>320.38696240121232</v>
      </c>
    </row>
    <row r="37" spans="1:11" s="369" customFormat="1" ht="14.25" x14ac:dyDescent="0.2">
      <c r="A37" s="370">
        <v>27</v>
      </c>
      <c r="B37" s="371" t="s">
        <v>40</v>
      </c>
      <c r="C37" s="475">
        <f>RBL!C23</f>
        <v>1</v>
      </c>
      <c r="D37" s="475">
        <f>RBL!D23</f>
        <v>0</v>
      </c>
      <c r="E37" s="475">
        <f>RBL!E23</f>
        <v>0</v>
      </c>
      <c r="F37" s="475">
        <f>RBL!F23</f>
        <v>1</v>
      </c>
      <c r="G37" s="475">
        <f>RBL!G23</f>
        <v>5138.96</v>
      </c>
      <c r="H37" s="475">
        <f>RBL!H23</f>
        <v>2626.76</v>
      </c>
      <c r="I37" s="475">
        <f t="shared" si="0"/>
        <v>7765.72</v>
      </c>
      <c r="J37" s="475">
        <f t="shared" si="1"/>
        <v>7765.72</v>
      </c>
      <c r="K37" s="475">
        <f t="shared" si="2"/>
        <v>51.114622413873626</v>
      </c>
    </row>
    <row r="38" spans="1:11" s="369" customFormat="1" ht="14.25" x14ac:dyDescent="0.2">
      <c r="A38" s="370">
        <v>28</v>
      </c>
      <c r="B38" s="371" t="s">
        <v>41</v>
      </c>
      <c r="C38" s="475">
        <f>YES!C23</f>
        <v>5</v>
      </c>
      <c r="D38" s="475">
        <f>YES!D23</f>
        <v>4</v>
      </c>
      <c r="E38" s="475">
        <f>YES!E23</f>
        <v>1</v>
      </c>
      <c r="F38" s="475">
        <f>YES!F23</f>
        <v>10</v>
      </c>
      <c r="G38" s="475">
        <f>YES!G23</f>
        <v>8209.76</v>
      </c>
      <c r="H38" s="475">
        <f>YES!H23</f>
        <v>10476.85</v>
      </c>
      <c r="I38" s="475">
        <f t="shared" si="0"/>
        <v>18686.61</v>
      </c>
      <c r="J38" s="475">
        <f t="shared" si="1"/>
        <v>1868.6610000000001</v>
      </c>
      <c r="K38" s="475">
        <f t="shared" si="2"/>
        <v>127.6145709496989</v>
      </c>
    </row>
    <row r="39" spans="1:11" s="369" customFormat="1" ht="14.25" x14ac:dyDescent="0.2">
      <c r="A39" s="370">
        <v>29</v>
      </c>
      <c r="B39" s="371" t="s">
        <v>43</v>
      </c>
      <c r="C39" s="475">
        <f>AU!C23</f>
        <v>0</v>
      </c>
      <c r="D39" s="475">
        <f>AU!D23</f>
        <v>0</v>
      </c>
      <c r="E39" s="475">
        <f>AU!E23</f>
        <v>2</v>
      </c>
      <c r="F39" s="475">
        <f>AU!F23</f>
        <v>2</v>
      </c>
      <c r="G39" s="475">
        <f>AU!G23</f>
        <v>9790.68</v>
      </c>
      <c r="H39" s="475">
        <f>AU!H23</f>
        <v>11913.93</v>
      </c>
      <c r="I39" s="475">
        <f t="shared" si="0"/>
        <v>21704.61</v>
      </c>
      <c r="J39" s="475">
        <f t="shared" si="1"/>
        <v>10852.305</v>
      </c>
      <c r="K39" s="475">
        <f t="shared" si="2"/>
        <v>121.68644057409699</v>
      </c>
    </row>
    <row r="40" spans="1:11" s="369" customFormat="1" ht="14.25" x14ac:dyDescent="0.2">
      <c r="A40" s="370">
        <v>30</v>
      </c>
      <c r="B40" s="371" t="s">
        <v>44</v>
      </c>
      <c r="C40" s="475">
        <f>Equitas!C23</f>
        <v>0</v>
      </c>
      <c r="D40" s="475">
        <f>Equitas!D23</f>
        <v>2</v>
      </c>
      <c r="E40" s="475">
        <f>Equitas!E23</f>
        <v>2</v>
      </c>
      <c r="F40" s="475">
        <f>Equitas!F23</f>
        <v>4</v>
      </c>
      <c r="G40" s="475">
        <f>Equitas!G23</f>
        <v>2354.23</v>
      </c>
      <c r="H40" s="475">
        <f>Equitas!H23</f>
        <v>7100.39</v>
      </c>
      <c r="I40" s="475">
        <f t="shared" si="0"/>
        <v>9454.6200000000008</v>
      </c>
      <c r="J40" s="475">
        <f t="shared" si="1"/>
        <v>2363.6550000000002</v>
      </c>
      <c r="K40" s="475">
        <f t="shared" si="2"/>
        <v>301.60137284802249</v>
      </c>
    </row>
    <row r="41" spans="1:11" s="369" customFormat="1" ht="14.25" x14ac:dyDescent="0.2">
      <c r="A41" s="370">
        <v>31</v>
      </c>
      <c r="B41" s="371" t="s">
        <v>45</v>
      </c>
      <c r="C41" s="475">
        <f>ESAF!C23</f>
        <v>0</v>
      </c>
      <c r="D41" s="475">
        <f>ESAF!D23</f>
        <v>0</v>
      </c>
      <c r="E41" s="475">
        <f>ESAF!E23</f>
        <v>1</v>
      </c>
      <c r="F41" s="475">
        <f>ESAF!F23</f>
        <v>1</v>
      </c>
      <c r="G41" s="475">
        <f>ESAF!G23</f>
        <v>10.64</v>
      </c>
      <c r="H41" s="475">
        <f>ESAF!H23</f>
        <v>0</v>
      </c>
      <c r="I41" s="475">
        <f t="shared" si="0"/>
        <v>10.64</v>
      </c>
      <c r="J41" s="475">
        <f t="shared" si="1"/>
        <v>10.64</v>
      </c>
      <c r="K41" s="475">
        <f t="shared" si="2"/>
        <v>0</v>
      </c>
    </row>
    <row r="42" spans="1:11" s="369" customFormat="1" ht="14.25" x14ac:dyDescent="0.2">
      <c r="A42" s="370">
        <v>32</v>
      </c>
      <c r="B42" s="371" t="s">
        <v>46</v>
      </c>
      <c r="C42" s="475">
        <f>Fincare!C23</f>
        <v>0</v>
      </c>
      <c r="D42" s="475">
        <f>Fincare!D23</f>
        <v>5</v>
      </c>
      <c r="E42" s="475">
        <f>Fincare!E23</f>
        <v>1</v>
      </c>
      <c r="F42" s="475">
        <f>Fincare!F23</f>
        <v>6</v>
      </c>
      <c r="G42" s="475">
        <f>Fincare!G23</f>
        <v>202.16</v>
      </c>
      <c r="H42" s="475">
        <f>Fincare!H23</f>
        <v>4276.0200000000004</v>
      </c>
      <c r="I42" s="475">
        <f t="shared" si="0"/>
        <v>4478.18</v>
      </c>
      <c r="J42" s="475">
        <f t="shared" si="1"/>
        <v>746.36333333333334</v>
      </c>
      <c r="K42" s="475">
        <f t="shared" si="2"/>
        <v>2115.1662049861498</v>
      </c>
    </row>
    <row r="43" spans="1:11" s="369" customFormat="1" ht="14.25" x14ac:dyDescent="0.2">
      <c r="A43" s="370">
        <v>33</v>
      </c>
      <c r="B43" s="371" t="s">
        <v>47</v>
      </c>
      <c r="C43" s="475">
        <f>Jana!C23</f>
        <v>0</v>
      </c>
      <c r="D43" s="475">
        <f>Jana!D23</f>
        <v>0</v>
      </c>
      <c r="E43" s="475">
        <f>Jana!E23</f>
        <v>1</v>
      </c>
      <c r="F43" s="475">
        <f>Jana!F23</f>
        <v>1</v>
      </c>
      <c r="G43" s="475">
        <f>Jana!G23</f>
        <v>8827.09</v>
      </c>
      <c r="H43" s="475">
        <f>Jana!H23</f>
        <v>6761.79</v>
      </c>
      <c r="I43" s="475">
        <f t="shared" si="0"/>
        <v>15588.880000000001</v>
      </c>
      <c r="J43" s="475">
        <f t="shared" si="1"/>
        <v>15588.880000000001</v>
      </c>
      <c r="K43" s="475">
        <f t="shared" si="2"/>
        <v>76.602708253795981</v>
      </c>
    </row>
    <row r="44" spans="1:11" s="369" customFormat="1" ht="14.25" x14ac:dyDescent="0.2">
      <c r="A44" s="370">
        <v>34</v>
      </c>
      <c r="B44" s="371" t="s">
        <v>48</v>
      </c>
      <c r="C44" s="475">
        <f>Suryoday!C23</f>
        <v>3</v>
      </c>
      <c r="D44" s="475">
        <f>Suryoday!D23</f>
        <v>3</v>
      </c>
      <c r="E44" s="475">
        <f>Suryoday!E23</f>
        <v>3</v>
      </c>
      <c r="F44" s="475">
        <f>Suryoday!F23</f>
        <v>9</v>
      </c>
      <c r="G44" s="475">
        <f>Suryoday!G23</f>
        <v>2004.4</v>
      </c>
      <c r="H44" s="475">
        <f>Suryoday!H23</f>
        <v>9309.7999999999993</v>
      </c>
      <c r="I44" s="475">
        <f t="shared" si="0"/>
        <v>11314.199999999999</v>
      </c>
      <c r="J44" s="475">
        <f t="shared" si="1"/>
        <v>1257.1333333333332</v>
      </c>
      <c r="K44" s="475">
        <f t="shared" si="2"/>
        <v>464.46817002594287</v>
      </c>
    </row>
    <row r="45" spans="1:11" s="369" customFormat="1" ht="14.25" x14ac:dyDescent="0.2">
      <c r="A45" s="370">
        <v>35</v>
      </c>
      <c r="B45" s="371" t="s">
        <v>49</v>
      </c>
      <c r="C45" s="475">
        <f>Ujjivan!C23</f>
        <v>0</v>
      </c>
      <c r="D45" s="475">
        <f>Ujjivan!D23</f>
        <v>0</v>
      </c>
      <c r="E45" s="475">
        <f>Ujjivan!E23</f>
        <v>2</v>
      </c>
      <c r="F45" s="475">
        <f>Ujjivan!F23</f>
        <v>2</v>
      </c>
      <c r="G45" s="475">
        <f>Ujjivan!G23</f>
        <v>5374.67</v>
      </c>
      <c r="H45" s="475">
        <f>Ujjivan!H23</f>
        <v>10326.99</v>
      </c>
      <c r="I45" s="475">
        <f t="shared" si="0"/>
        <v>15701.66</v>
      </c>
      <c r="J45" s="475">
        <f t="shared" si="1"/>
        <v>7850.83</v>
      </c>
      <c r="K45" s="475">
        <f t="shared" si="2"/>
        <v>192.14184312711291</v>
      </c>
    </row>
    <row r="46" spans="1:11" s="369" customFormat="1" ht="14.25" x14ac:dyDescent="0.2">
      <c r="A46" s="370">
        <v>36</v>
      </c>
      <c r="B46" s="371" t="s">
        <v>50</v>
      </c>
      <c r="C46" s="475">
        <f>utkarsh!C23</f>
        <v>0</v>
      </c>
      <c r="D46" s="475">
        <f>utkarsh!D23</f>
        <v>2</v>
      </c>
      <c r="E46" s="475">
        <f>utkarsh!E23</f>
        <v>2</v>
      </c>
      <c r="F46" s="475">
        <f>utkarsh!F23</f>
        <v>4</v>
      </c>
      <c r="G46" s="475">
        <f>utkarsh!G23</f>
        <v>88.89</v>
      </c>
      <c r="H46" s="475">
        <f>utkarsh!H23</f>
        <v>2080.88</v>
      </c>
      <c r="I46" s="475">
        <f t="shared" si="0"/>
        <v>2169.77</v>
      </c>
      <c r="J46" s="475">
        <f t="shared" si="1"/>
        <v>542.4425</v>
      </c>
      <c r="K46" s="475">
        <f t="shared" si="2"/>
        <v>2340.9607379907752</v>
      </c>
    </row>
    <row r="47" spans="1:11" s="369" customFormat="1" ht="14.25" x14ac:dyDescent="0.2">
      <c r="A47" s="370">
        <v>37</v>
      </c>
      <c r="B47" s="371" t="s">
        <v>52</v>
      </c>
      <c r="C47" s="475">
        <f>DBS!C23</f>
        <v>0</v>
      </c>
      <c r="D47" s="475">
        <f>DBS!D23</f>
        <v>0</v>
      </c>
      <c r="E47" s="475">
        <f>DBS!E23</f>
        <v>0</v>
      </c>
      <c r="F47" s="475">
        <f>DBS!F23</f>
        <v>0</v>
      </c>
      <c r="G47" s="475">
        <f>DBS!G23</f>
        <v>0</v>
      </c>
      <c r="H47" s="475">
        <f>DBS!H23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69" customFormat="1" ht="14.25" x14ac:dyDescent="0.2">
      <c r="A48" s="370">
        <v>38</v>
      </c>
      <c r="B48" s="371" t="s">
        <v>54</v>
      </c>
      <c r="C48" s="475">
        <f>APB!C23</f>
        <v>0</v>
      </c>
      <c r="D48" s="475">
        <f>APB!D23</f>
        <v>0</v>
      </c>
      <c r="E48" s="475">
        <f>APB!E23</f>
        <v>0</v>
      </c>
      <c r="F48" s="475">
        <f>APB!F23</f>
        <v>0</v>
      </c>
      <c r="G48" s="475">
        <f>APB!G23</f>
        <v>0</v>
      </c>
      <c r="H48" s="475">
        <f>APB!H23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69" customFormat="1" ht="14.25" x14ac:dyDescent="0.2">
      <c r="A49" s="370">
        <v>39</v>
      </c>
      <c r="B49" s="371" t="s">
        <v>55</v>
      </c>
      <c r="C49" s="475">
        <f>FINO!C23</f>
        <v>0</v>
      </c>
      <c r="D49" s="475">
        <f>FINO!D23</f>
        <v>0</v>
      </c>
      <c r="E49" s="475">
        <f>FINO!E23</f>
        <v>0</v>
      </c>
      <c r="F49" s="475">
        <f>FINO!F23</f>
        <v>0</v>
      </c>
      <c r="G49" s="475">
        <f>FINO!G23</f>
        <v>0</v>
      </c>
      <c r="H49" s="475">
        <f>FINO!H23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69" customFormat="1" ht="14.25" x14ac:dyDescent="0.2">
      <c r="A50" s="370">
        <v>40</v>
      </c>
      <c r="B50" s="371" t="s">
        <v>56</v>
      </c>
      <c r="C50" s="475">
        <f>'Indian Post'!C23</f>
        <v>0</v>
      </c>
      <c r="D50" s="475">
        <f>'Indian Post'!D23</f>
        <v>0</v>
      </c>
      <c r="E50" s="475">
        <f>'Indian Post'!E23</f>
        <v>1</v>
      </c>
      <c r="F50" s="475">
        <f>'Indian Post'!F23</f>
        <v>1</v>
      </c>
      <c r="G50" s="475">
        <f>'Indian Post'!G23</f>
        <v>1428.15</v>
      </c>
      <c r="H50" s="475">
        <f>'Indian Post'!H23</f>
        <v>0</v>
      </c>
      <c r="I50" s="475">
        <f t="shared" si="0"/>
        <v>1428.15</v>
      </c>
      <c r="J50" s="475">
        <f t="shared" si="1"/>
        <v>1428.15</v>
      </c>
      <c r="K50" s="475">
        <f t="shared" si="2"/>
        <v>0</v>
      </c>
    </row>
    <row r="51" spans="1:11" s="369" customFormat="1" ht="14.25" x14ac:dyDescent="0.2">
      <c r="A51" s="370">
        <v>41</v>
      </c>
      <c r="B51" s="371" t="s">
        <v>58</v>
      </c>
      <c r="C51" s="475">
        <f>'Maharashtra GB'!C23</f>
        <v>8</v>
      </c>
      <c r="D51" s="475">
        <f>'Maharashtra GB'!D23</f>
        <v>9</v>
      </c>
      <c r="E51" s="475">
        <f>'Maharashtra GB'!E23</f>
        <v>1</v>
      </c>
      <c r="F51" s="475">
        <f>'Maharashtra GB'!F23</f>
        <v>18</v>
      </c>
      <c r="G51" s="475">
        <f>'Maharashtra GB'!G23</f>
        <v>56797.38</v>
      </c>
      <c r="H51" s="475">
        <f>'Maharashtra GB'!H23</f>
        <v>20512.53</v>
      </c>
      <c r="I51" s="475">
        <f t="shared" si="0"/>
        <v>77309.91</v>
      </c>
      <c r="J51" s="475">
        <f t="shared" si="1"/>
        <v>4294.9949999999999</v>
      </c>
      <c r="K51" s="475">
        <f t="shared" si="2"/>
        <v>36.115275035573823</v>
      </c>
    </row>
    <row r="52" spans="1:11" s="369" customFormat="1" ht="14.25" x14ac:dyDescent="0.2">
      <c r="A52" s="370">
        <v>42</v>
      </c>
      <c r="B52" s="371" t="s">
        <v>59</v>
      </c>
      <c r="C52" s="475">
        <f>'Vidharbha Konkan GB'!C23</f>
        <v>0</v>
      </c>
      <c r="D52" s="475">
        <f>'Vidharbha Konkan GB'!D23</f>
        <v>0</v>
      </c>
      <c r="E52" s="475">
        <f>'Vidharbha Konkan GB'!E23</f>
        <v>0</v>
      </c>
      <c r="F52" s="475">
        <f>'Vidharbha Konkan GB'!F23</f>
        <v>0</v>
      </c>
      <c r="G52" s="475">
        <f>'Vidharbha Konkan GB'!G23</f>
        <v>0</v>
      </c>
      <c r="H52" s="475">
        <f>'Vidharbha Konkan GB'!H23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69" customFormat="1" ht="14.25" x14ac:dyDescent="0.2">
      <c r="A53" s="370">
        <v>43</v>
      </c>
      <c r="B53" s="371" t="s">
        <v>61</v>
      </c>
      <c r="C53" s="475">
        <f>M.S.Coop!C23</f>
        <v>194</v>
      </c>
      <c r="D53" s="475">
        <f>M.S.Coop!D23</f>
        <v>29</v>
      </c>
      <c r="E53" s="475">
        <f>M.S.Coop!E23</f>
        <v>15</v>
      </c>
      <c r="F53" s="475">
        <f>M.S.Coop!F23</f>
        <v>238</v>
      </c>
      <c r="G53" s="475">
        <f>M.S.Coop!G23</f>
        <v>352364.23</v>
      </c>
      <c r="H53" s="475">
        <f>M.S.Coop!H23</f>
        <v>119348.8</v>
      </c>
      <c r="I53" s="475">
        <f t="shared" si="0"/>
        <v>471713.02999999997</v>
      </c>
      <c r="J53" s="475">
        <f t="shared" si="1"/>
        <v>1981.9875210084033</v>
      </c>
      <c r="K53" s="475">
        <f t="shared" si="2"/>
        <v>33.870861409513672</v>
      </c>
    </row>
    <row r="54" spans="1:11" s="368" customFormat="1" ht="15" x14ac:dyDescent="0.2">
      <c r="A54" s="552" t="s">
        <v>63</v>
      </c>
      <c r="B54" s="553"/>
      <c r="C54" s="476">
        <f t="shared" ref="C54:I54" si="3">SUM(C4:C53)</f>
        <v>306</v>
      </c>
      <c r="D54" s="476">
        <f t="shared" si="3"/>
        <v>200</v>
      </c>
      <c r="E54" s="476">
        <f t="shared" si="3"/>
        <v>111</v>
      </c>
      <c r="F54" s="476">
        <f t="shared" si="3"/>
        <v>617</v>
      </c>
      <c r="G54" s="477">
        <f t="shared" si="3"/>
        <v>2710092.3800000004</v>
      </c>
      <c r="H54" s="477">
        <f t="shared" si="3"/>
        <v>1522669.0099999998</v>
      </c>
      <c r="I54" s="477">
        <f t="shared" si="3"/>
        <v>4232761.3900000015</v>
      </c>
      <c r="J54" s="477">
        <f t="shared" si="1"/>
        <v>6860.2291572123204</v>
      </c>
      <c r="K54" s="477">
        <f t="shared" si="2"/>
        <v>56.185133069153878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176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73" customFormat="1" ht="14.25" x14ac:dyDescent="0.2">
      <c r="A11" s="374">
        <v>1</v>
      </c>
      <c r="B11" s="375" t="s">
        <v>13</v>
      </c>
      <c r="C11" s="475">
        <f>BOB!C24</f>
        <v>2</v>
      </c>
      <c r="D11" s="475">
        <f>BOB!D24</f>
        <v>1</v>
      </c>
      <c r="E11" s="475">
        <f>BOB!E24</f>
        <v>2</v>
      </c>
      <c r="F11" s="475">
        <f>BOB!F24</f>
        <v>5</v>
      </c>
      <c r="G11" s="475">
        <f>BOB!G24</f>
        <v>21207.05</v>
      </c>
      <c r="H11" s="475">
        <f>BOB!H24</f>
        <v>25826.22</v>
      </c>
      <c r="I11" s="475">
        <f t="shared" ref="I11:I53" si="0">(G11+H11)</f>
        <v>47033.270000000004</v>
      </c>
      <c r="J11" s="475">
        <f t="shared" ref="J11:J54" si="1">(I11/F11)</f>
        <v>9406.6540000000005</v>
      </c>
      <c r="K11" s="475">
        <f t="shared" ref="K11:K54" si="2">(H11/G11)*100</f>
        <v>121.78129442803221</v>
      </c>
    </row>
    <row r="12" spans="1:11" s="373" customFormat="1" ht="14.25" x14ac:dyDescent="0.2">
      <c r="A12" s="374">
        <v>2</v>
      </c>
      <c r="B12" s="375" t="s">
        <v>14</v>
      </c>
      <c r="C12" s="475">
        <f>BOI!C24</f>
        <v>1</v>
      </c>
      <c r="D12" s="475">
        <f>BOI!D24</f>
        <v>0</v>
      </c>
      <c r="E12" s="475">
        <f>BOI!E24</f>
        <v>1</v>
      </c>
      <c r="F12" s="475">
        <f>BOI!F24</f>
        <v>2</v>
      </c>
      <c r="G12" s="475">
        <f>BOI!G24</f>
        <v>12851.28</v>
      </c>
      <c r="H12" s="475">
        <f>BOI!H24</f>
        <v>13042.85</v>
      </c>
      <c r="I12" s="475">
        <f t="shared" si="0"/>
        <v>25894.13</v>
      </c>
      <c r="J12" s="475">
        <f t="shared" si="1"/>
        <v>12947.065000000001</v>
      </c>
      <c r="K12" s="475">
        <f t="shared" si="2"/>
        <v>101.49066863378589</v>
      </c>
    </row>
    <row r="13" spans="1:11" s="373" customFormat="1" ht="14.25" x14ac:dyDescent="0.2">
      <c r="A13" s="374">
        <v>3</v>
      </c>
      <c r="B13" s="375" t="s">
        <v>15</v>
      </c>
      <c r="C13" s="475">
        <f>BM!C24</f>
        <v>10</v>
      </c>
      <c r="D13" s="475">
        <f>BM!D24</f>
        <v>8</v>
      </c>
      <c r="E13" s="475">
        <f>BM!E24</f>
        <v>2</v>
      </c>
      <c r="F13" s="475">
        <f>BM!F24</f>
        <v>20</v>
      </c>
      <c r="G13" s="475">
        <f>BM!G24</f>
        <v>101269.97</v>
      </c>
      <c r="H13" s="475">
        <f>BM!H24</f>
        <v>91656.3</v>
      </c>
      <c r="I13" s="475">
        <f t="shared" si="0"/>
        <v>192926.27000000002</v>
      </c>
      <c r="J13" s="475">
        <f t="shared" si="1"/>
        <v>9646.3135000000002</v>
      </c>
      <c r="K13" s="475">
        <f t="shared" si="2"/>
        <v>90.506889653467866</v>
      </c>
    </row>
    <row r="14" spans="1:11" s="373" customFormat="1" ht="14.25" x14ac:dyDescent="0.2">
      <c r="A14" s="374">
        <v>4</v>
      </c>
      <c r="B14" s="375" t="s">
        <v>16</v>
      </c>
      <c r="C14" s="475">
        <f>CB!C24</f>
        <v>3</v>
      </c>
      <c r="D14" s="475">
        <f>CB!D24</f>
        <v>3</v>
      </c>
      <c r="E14" s="475">
        <f>CB!E24</f>
        <v>2</v>
      </c>
      <c r="F14" s="475">
        <f>CB!F24</f>
        <v>8</v>
      </c>
      <c r="G14" s="475">
        <f>CB!G24</f>
        <v>18937.84</v>
      </c>
      <c r="H14" s="475">
        <f>CB!H24</f>
        <v>28981.919999999998</v>
      </c>
      <c r="I14" s="475">
        <f t="shared" si="0"/>
        <v>47919.759999999995</v>
      </c>
      <c r="J14" s="475">
        <f t="shared" si="1"/>
        <v>5989.9699999999993</v>
      </c>
      <c r="K14" s="475">
        <f t="shared" si="2"/>
        <v>153.03709398748748</v>
      </c>
    </row>
    <row r="15" spans="1:11" s="373" customFormat="1" ht="14.25" x14ac:dyDescent="0.2">
      <c r="A15" s="374">
        <v>5</v>
      </c>
      <c r="B15" s="375" t="s">
        <v>17</v>
      </c>
      <c r="C15" s="475">
        <f>CBI!C24</f>
        <v>0</v>
      </c>
      <c r="D15" s="475">
        <f>CBI!D24</f>
        <v>0</v>
      </c>
      <c r="E15" s="475">
        <f>CBI!E24</f>
        <v>2</v>
      </c>
      <c r="F15" s="475">
        <f>CBI!F24</f>
        <v>2</v>
      </c>
      <c r="G15" s="475">
        <f>CBI!G24</f>
        <v>13879.4</v>
      </c>
      <c r="H15" s="475">
        <f>CBI!H24</f>
        <v>8146.58</v>
      </c>
      <c r="I15" s="475">
        <f t="shared" si="0"/>
        <v>22025.98</v>
      </c>
      <c r="J15" s="475">
        <f t="shared" si="1"/>
        <v>11012.99</v>
      </c>
      <c r="K15" s="475">
        <f t="shared" si="2"/>
        <v>58.695476749715404</v>
      </c>
    </row>
    <row r="16" spans="1:11" s="373" customFormat="1" ht="14.25" x14ac:dyDescent="0.2">
      <c r="A16" s="374">
        <v>6</v>
      </c>
      <c r="B16" s="375" t="s">
        <v>18</v>
      </c>
      <c r="C16" s="475">
        <f>IB!C24</f>
        <v>0</v>
      </c>
      <c r="D16" s="475">
        <f>IB!D24</f>
        <v>0</v>
      </c>
      <c r="E16" s="475">
        <f>IB!E24</f>
        <v>1</v>
      </c>
      <c r="F16" s="475">
        <f>IB!F24</f>
        <v>1</v>
      </c>
      <c r="G16" s="475">
        <f>IB!G24</f>
        <v>3825.56</v>
      </c>
      <c r="H16" s="475">
        <f>IB!H24</f>
        <v>9639.2800000000007</v>
      </c>
      <c r="I16" s="475">
        <f t="shared" si="0"/>
        <v>13464.84</v>
      </c>
      <c r="J16" s="475">
        <f t="shared" si="1"/>
        <v>13464.84</v>
      </c>
      <c r="K16" s="475">
        <f t="shared" si="2"/>
        <v>251.97043047292428</v>
      </c>
    </row>
    <row r="17" spans="1:11" s="373" customFormat="1" ht="14.25" x14ac:dyDescent="0.2">
      <c r="A17" s="374">
        <v>7</v>
      </c>
      <c r="B17" s="375" t="s">
        <v>19</v>
      </c>
      <c r="C17" s="475">
        <f>IOB!C24</f>
        <v>0</v>
      </c>
      <c r="D17" s="475">
        <f>IOB!D24</f>
        <v>0</v>
      </c>
      <c r="E17" s="475">
        <f>IOB!E24</f>
        <v>1</v>
      </c>
      <c r="F17" s="475">
        <f>IOB!F24</f>
        <v>1</v>
      </c>
      <c r="G17" s="475">
        <f>IOB!G24</f>
        <v>1828.58</v>
      </c>
      <c r="H17" s="475">
        <f>IOB!H24</f>
        <v>12400.54</v>
      </c>
      <c r="I17" s="475">
        <f t="shared" si="0"/>
        <v>14229.12</v>
      </c>
      <c r="J17" s="475">
        <f t="shared" si="1"/>
        <v>14229.12</v>
      </c>
      <c r="K17" s="475">
        <f t="shared" si="2"/>
        <v>678.1513524155356</v>
      </c>
    </row>
    <row r="18" spans="1:11" s="373" customFormat="1" ht="14.25" x14ac:dyDescent="0.2">
      <c r="A18" s="374">
        <v>8</v>
      </c>
      <c r="B18" s="375" t="s">
        <v>20</v>
      </c>
      <c r="C18" s="475">
        <f>PSB!C24</f>
        <v>0</v>
      </c>
      <c r="D18" s="475">
        <f>PSB!D24</f>
        <v>0</v>
      </c>
      <c r="E18" s="475">
        <f>PSB!E24</f>
        <v>0</v>
      </c>
      <c r="F18" s="475">
        <f>PSB!F24</f>
        <v>0</v>
      </c>
      <c r="G18" s="475">
        <f>PSB!G24</f>
        <v>0</v>
      </c>
      <c r="H18" s="475">
        <f>PSB!H24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73" customFormat="1" ht="14.25" x14ac:dyDescent="0.2">
      <c r="A19" s="374">
        <v>9</v>
      </c>
      <c r="B19" s="375" t="s">
        <v>21</v>
      </c>
      <c r="C19" s="475">
        <f>PNB!C24</f>
        <v>0</v>
      </c>
      <c r="D19" s="475">
        <f>PNB!D24</f>
        <v>0</v>
      </c>
      <c r="E19" s="475">
        <f>PNB!E24</f>
        <v>2</v>
      </c>
      <c r="F19" s="475">
        <f>PNB!F24</f>
        <v>2</v>
      </c>
      <c r="G19" s="475">
        <f>PNB!G24</f>
        <v>9877.0300000000007</v>
      </c>
      <c r="H19" s="475">
        <f>PNB!H24</f>
        <v>5116.88</v>
      </c>
      <c r="I19" s="475">
        <f t="shared" si="0"/>
        <v>14993.91</v>
      </c>
      <c r="J19" s="475">
        <f t="shared" si="1"/>
        <v>7496.9549999999999</v>
      </c>
      <c r="K19" s="475">
        <f t="shared" si="2"/>
        <v>51.805856618841894</v>
      </c>
    </row>
    <row r="20" spans="1:11" s="373" customFormat="1" ht="14.25" x14ac:dyDescent="0.2">
      <c r="A20" s="374">
        <v>10</v>
      </c>
      <c r="B20" s="375" t="s">
        <v>22</v>
      </c>
      <c r="C20" s="475">
        <f>SBI!C24</f>
        <v>6</v>
      </c>
      <c r="D20" s="475">
        <f>SBI!D24</f>
        <v>8</v>
      </c>
      <c r="E20" s="475">
        <f>SBI!E24</f>
        <v>6</v>
      </c>
      <c r="F20" s="475">
        <f>SBI!F24</f>
        <v>20</v>
      </c>
      <c r="G20" s="475">
        <f>SBI!G24</f>
        <v>218183</v>
      </c>
      <c r="H20" s="475">
        <f>SBI!H24</f>
        <v>211536.71</v>
      </c>
      <c r="I20" s="475">
        <f t="shared" si="0"/>
        <v>429719.70999999996</v>
      </c>
      <c r="J20" s="475">
        <f t="shared" si="1"/>
        <v>21485.985499999999</v>
      </c>
      <c r="K20" s="475">
        <f t="shared" si="2"/>
        <v>96.953800250248648</v>
      </c>
    </row>
    <row r="21" spans="1:11" s="373" customFormat="1" ht="14.25" x14ac:dyDescent="0.2">
      <c r="A21" s="374">
        <v>11</v>
      </c>
      <c r="B21" s="375" t="s">
        <v>23</v>
      </c>
      <c r="C21" s="475">
        <f>UCO!C24</f>
        <v>0</v>
      </c>
      <c r="D21" s="475">
        <f>UCO!D24</f>
        <v>0</v>
      </c>
      <c r="E21" s="475">
        <f>UCO!E24</f>
        <v>1</v>
      </c>
      <c r="F21" s="475">
        <f>UCO!F24</f>
        <v>1</v>
      </c>
      <c r="G21" s="475">
        <f>UCO!G24</f>
        <v>1747.17</v>
      </c>
      <c r="H21" s="475">
        <f>UCO!H24</f>
        <v>2451.11</v>
      </c>
      <c r="I21" s="475">
        <f t="shared" si="0"/>
        <v>4198.2800000000007</v>
      </c>
      <c r="J21" s="475">
        <f t="shared" si="1"/>
        <v>4198.2800000000007</v>
      </c>
      <c r="K21" s="475">
        <f t="shared" si="2"/>
        <v>140.29029802480585</v>
      </c>
    </row>
    <row r="22" spans="1:11" s="373" customFormat="1" ht="14.25" x14ac:dyDescent="0.2">
      <c r="A22" s="374">
        <v>12</v>
      </c>
      <c r="B22" s="375" t="s">
        <v>24</v>
      </c>
      <c r="C22" s="475">
        <f>UBI!C24</f>
        <v>3</v>
      </c>
      <c r="D22" s="475">
        <f>UBI!D24</f>
        <v>0</v>
      </c>
      <c r="E22" s="475">
        <f>UBI!E24</f>
        <v>2</v>
      </c>
      <c r="F22" s="475">
        <f>UBI!F24</f>
        <v>5</v>
      </c>
      <c r="G22" s="475">
        <f>UBI!G24</f>
        <v>25275.71</v>
      </c>
      <c r="H22" s="475">
        <f>UBI!H24</f>
        <v>52838.22</v>
      </c>
      <c r="I22" s="475">
        <f t="shared" si="0"/>
        <v>78113.929999999993</v>
      </c>
      <c r="J22" s="475">
        <f t="shared" si="1"/>
        <v>15622.785999999998</v>
      </c>
      <c r="K22" s="475">
        <f t="shared" si="2"/>
        <v>209.04742141763774</v>
      </c>
    </row>
    <row r="23" spans="1:11" s="373" customFormat="1" ht="14.25" x14ac:dyDescent="0.2">
      <c r="A23" s="374">
        <v>13</v>
      </c>
      <c r="B23" s="375" t="s">
        <v>26</v>
      </c>
      <c r="C23" s="475">
        <f>AXIS!C24</f>
        <v>0</v>
      </c>
      <c r="D23" s="475">
        <f>AXIS!D24</f>
        <v>1</v>
      </c>
      <c r="E23" s="475">
        <f>AXIS!E24</f>
        <v>2</v>
      </c>
      <c r="F23" s="475">
        <f>AXIS!F24</f>
        <v>3</v>
      </c>
      <c r="G23" s="475">
        <f>AXIS!G24</f>
        <v>15146.19</v>
      </c>
      <c r="H23" s="475">
        <f>AXIS!H24</f>
        <v>9409.7000000000007</v>
      </c>
      <c r="I23" s="475">
        <f t="shared" si="0"/>
        <v>24555.89</v>
      </c>
      <c r="J23" s="475">
        <f t="shared" si="1"/>
        <v>8185.2966666666662</v>
      </c>
      <c r="K23" s="475">
        <f t="shared" si="2"/>
        <v>62.125854752911458</v>
      </c>
    </row>
    <row r="24" spans="1:11" s="373" customFormat="1" ht="14.25" x14ac:dyDescent="0.2">
      <c r="A24" s="374">
        <v>14</v>
      </c>
      <c r="B24" s="375" t="s">
        <v>27</v>
      </c>
      <c r="C24" s="475">
        <f>BANDHAN!C24</f>
        <v>1</v>
      </c>
      <c r="D24" s="475">
        <f>BANDHAN!D24</f>
        <v>3</v>
      </c>
      <c r="E24" s="475">
        <f>BANDHAN!E24</f>
        <v>1</v>
      </c>
      <c r="F24" s="475">
        <f>BANDHAN!F24</f>
        <v>5</v>
      </c>
      <c r="G24" s="475">
        <f>BANDHAN!G24</f>
        <v>234.39</v>
      </c>
      <c r="H24" s="475">
        <f>BANDHAN!H24</f>
        <v>12725.26</v>
      </c>
      <c r="I24" s="475">
        <f t="shared" si="0"/>
        <v>12959.65</v>
      </c>
      <c r="J24" s="475">
        <f t="shared" si="1"/>
        <v>2591.9299999999998</v>
      </c>
      <c r="K24" s="475">
        <f t="shared" si="2"/>
        <v>5429.0968044711808</v>
      </c>
    </row>
    <row r="25" spans="1:11" s="373" customFormat="1" ht="14.25" x14ac:dyDescent="0.2">
      <c r="A25" s="374">
        <v>15</v>
      </c>
      <c r="B25" s="375" t="s">
        <v>28</v>
      </c>
      <c r="C25" s="475">
        <f>'CSB(CATHOLIC)'!C24</f>
        <v>0</v>
      </c>
      <c r="D25" s="475">
        <f>'CSB(CATHOLIC)'!D24</f>
        <v>0</v>
      </c>
      <c r="E25" s="475">
        <f>'CSB(CATHOLIC)'!E24</f>
        <v>1</v>
      </c>
      <c r="F25" s="475">
        <f>'CSB(CATHOLIC)'!F24</f>
        <v>1</v>
      </c>
      <c r="G25" s="475">
        <f>'CSB(CATHOLIC)'!G24</f>
        <v>72.63</v>
      </c>
      <c r="H25" s="475">
        <f>'CSB(CATHOLIC)'!H24</f>
        <v>489.72</v>
      </c>
      <c r="I25" s="475">
        <f t="shared" si="0"/>
        <v>562.35</v>
      </c>
      <c r="J25" s="475">
        <f t="shared" si="1"/>
        <v>562.35</v>
      </c>
      <c r="K25" s="475">
        <f t="shared" si="2"/>
        <v>674.2668318876498</v>
      </c>
    </row>
    <row r="26" spans="1:11" s="373" customFormat="1" ht="14.25" x14ac:dyDescent="0.2">
      <c r="A26" s="374">
        <v>16</v>
      </c>
      <c r="B26" s="375" t="s">
        <v>29</v>
      </c>
      <c r="C26" s="475">
        <f>DCB!C24</f>
        <v>0</v>
      </c>
      <c r="D26" s="475">
        <f>DCB!D24</f>
        <v>0</v>
      </c>
      <c r="E26" s="475">
        <f>DCB!E24</f>
        <v>0</v>
      </c>
      <c r="F26" s="475">
        <f>DCB!F24</f>
        <v>0</v>
      </c>
      <c r="G26" s="475">
        <f>DCB!G24</f>
        <v>0</v>
      </c>
      <c r="H26" s="475">
        <f>DCB!H24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373" customFormat="1" ht="14.25" x14ac:dyDescent="0.2">
      <c r="A27" s="374">
        <v>17</v>
      </c>
      <c r="B27" s="375" t="s">
        <v>30</v>
      </c>
      <c r="C27" s="475">
        <f>DHANLAXMI!C24</f>
        <v>0</v>
      </c>
      <c r="D27" s="475">
        <f>DHANLAXMI!D24</f>
        <v>0</v>
      </c>
      <c r="E27" s="475">
        <f>DHANLAXMI!E24</f>
        <v>0</v>
      </c>
      <c r="F27" s="475">
        <f>DHANLAXMI!F24</f>
        <v>0</v>
      </c>
      <c r="G27" s="475">
        <f>DHANLAXMI!G24</f>
        <v>0</v>
      </c>
      <c r="H27" s="475">
        <f>DHANLAXMI!H24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73" customFormat="1" ht="14.25" x14ac:dyDescent="0.2">
      <c r="A28" s="374">
        <v>18</v>
      </c>
      <c r="B28" s="375" t="s">
        <v>31</v>
      </c>
      <c r="C28" s="475">
        <f>FEDERAL!C24</f>
        <v>0</v>
      </c>
      <c r="D28" s="475">
        <f>FEDERAL!D24</f>
        <v>0</v>
      </c>
      <c r="E28" s="475">
        <f>FEDERAL!E24</f>
        <v>0</v>
      </c>
      <c r="F28" s="475">
        <f>FEDERAL!F24</f>
        <v>0</v>
      </c>
      <c r="G28" s="475">
        <f>FEDERAL!G24</f>
        <v>0</v>
      </c>
      <c r="H28" s="475">
        <f>FEDERAL!H24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73" customFormat="1" ht="14.25" x14ac:dyDescent="0.2">
      <c r="A29" s="374">
        <v>19</v>
      </c>
      <c r="B29" s="375" t="s">
        <v>32</v>
      </c>
      <c r="C29" s="475">
        <f>HDFC!C24</f>
        <v>1</v>
      </c>
      <c r="D29" s="475">
        <f>HDFC!D24</f>
        <v>2</v>
      </c>
      <c r="E29" s="475">
        <f>HDFC!E24</f>
        <v>2</v>
      </c>
      <c r="F29" s="475">
        <f>HDFC!F24</f>
        <v>5</v>
      </c>
      <c r="G29" s="475">
        <f>HDFC!G24</f>
        <v>50167.06</v>
      </c>
      <c r="H29" s="475">
        <f>HDFC!H24</f>
        <v>116131.59</v>
      </c>
      <c r="I29" s="475">
        <f t="shared" si="0"/>
        <v>166298.65</v>
      </c>
      <c r="J29" s="475">
        <f t="shared" si="1"/>
        <v>33259.729999999996</v>
      </c>
      <c r="K29" s="475">
        <f t="shared" si="2"/>
        <v>231.48972652573221</v>
      </c>
    </row>
    <row r="30" spans="1:11" s="373" customFormat="1" ht="14.25" x14ac:dyDescent="0.2">
      <c r="A30" s="374">
        <v>20</v>
      </c>
      <c r="B30" s="375" t="s">
        <v>33</v>
      </c>
      <c r="C30" s="475">
        <f>ICICI!C24</f>
        <v>0</v>
      </c>
      <c r="D30" s="475">
        <f>ICICI!D24</f>
        <v>2</v>
      </c>
      <c r="E30" s="475">
        <f>ICICI!E24</f>
        <v>1</v>
      </c>
      <c r="F30" s="475">
        <f>ICICI!F24</f>
        <v>3</v>
      </c>
      <c r="G30" s="475">
        <f>ICICI!G24</f>
        <v>20173.82</v>
      </c>
      <c r="H30" s="475">
        <f>ICICI!H24</f>
        <v>39549.160000000003</v>
      </c>
      <c r="I30" s="475">
        <f t="shared" si="0"/>
        <v>59722.98</v>
      </c>
      <c r="J30" s="475">
        <f t="shared" si="1"/>
        <v>19907.66</v>
      </c>
      <c r="K30" s="475">
        <f t="shared" si="2"/>
        <v>196.04199898680571</v>
      </c>
    </row>
    <row r="31" spans="1:11" s="373" customFormat="1" ht="14.25" x14ac:dyDescent="0.2">
      <c r="A31" s="374">
        <v>21</v>
      </c>
      <c r="B31" s="375" t="s">
        <v>34</v>
      </c>
      <c r="C31" s="475">
        <f>IDBI!C24</f>
        <v>0</v>
      </c>
      <c r="D31" s="475">
        <f>IDBI!D24</f>
        <v>3</v>
      </c>
      <c r="E31" s="475">
        <f>IDBI!E24</f>
        <v>1</v>
      </c>
      <c r="F31" s="475">
        <f>IDBI!F24</f>
        <v>4</v>
      </c>
      <c r="G31" s="475">
        <f>IDBI!G24</f>
        <v>26918.62</v>
      </c>
      <c r="H31" s="475">
        <f>IDBI!H24</f>
        <v>13174.31</v>
      </c>
      <c r="I31" s="475">
        <f t="shared" si="0"/>
        <v>40092.93</v>
      </c>
      <c r="J31" s="475">
        <f t="shared" si="1"/>
        <v>10023.2325</v>
      </c>
      <c r="K31" s="475">
        <f t="shared" si="2"/>
        <v>48.941253303475442</v>
      </c>
    </row>
    <row r="32" spans="1:11" s="373" customFormat="1" ht="14.25" x14ac:dyDescent="0.2">
      <c r="A32" s="374">
        <v>22</v>
      </c>
      <c r="B32" s="375" t="s">
        <v>35</v>
      </c>
      <c r="C32" s="475">
        <f>IDFC!C24</f>
        <v>0</v>
      </c>
      <c r="D32" s="475">
        <f>IDFC!D24</f>
        <v>0</v>
      </c>
      <c r="E32" s="475">
        <f>IDFC!E24</f>
        <v>0</v>
      </c>
      <c r="F32" s="475">
        <f>IDFC!F24</f>
        <v>0</v>
      </c>
      <c r="G32" s="475">
        <f>IDFC!G24</f>
        <v>0</v>
      </c>
      <c r="H32" s="475">
        <f>IDFC!H24</f>
        <v>53.86</v>
      </c>
      <c r="I32" s="475">
        <f t="shared" si="0"/>
        <v>53.86</v>
      </c>
      <c r="J32" s="475" t="e">
        <f t="shared" si="1"/>
        <v>#DIV/0!</v>
      </c>
      <c r="K32" s="475" t="e">
        <f t="shared" si="2"/>
        <v>#DIV/0!</v>
      </c>
    </row>
    <row r="33" spans="1:11" s="373" customFormat="1" ht="14.25" x14ac:dyDescent="0.2">
      <c r="A33" s="374">
        <v>23</v>
      </c>
      <c r="B33" s="375" t="s">
        <v>36</v>
      </c>
      <c r="C33" s="475">
        <f>INDUSIND!C24</f>
        <v>0</v>
      </c>
      <c r="D33" s="475">
        <f>INDUSIND!D24</f>
        <v>0</v>
      </c>
      <c r="E33" s="475">
        <f>INDUSIND!E24</f>
        <v>1</v>
      </c>
      <c r="F33" s="475">
        <f>INDUSIND!F24</f>
        <v>1</v>
      </c>
      <c r="G33" s="475">
        <f>INDUSIND!G24</f>
        <v>4771.63</v>
      </c>
      <c r="H33" s="475">
        <f>INDUSIND!H24</f>
        <v>2411.09</v>
      </c>
      <c r="I33" s="475">
        <f t="shared" si="0"/>
        <v>7182.72</v>
      </c>
      <c r="J33" s="475">
        <f t="shared" si="1"/>
        <v>7182.72</v>
      </c>
      <c r="K33" s="475">
        <f t="shared" si="2"/>
        <v>50.529693207562197</v>
      </c>
    </row>
    <row r="34" spans="1:11" s="373" customFormat="1" ht="14.25" x14ac:dyDescent="0.2">
      <c r="A34" s="374">
        <v>24</v>
      </c>
      <c r="B34" s="375" t="s">
        <v>37</v>
      </c>
      <c r="C34" s="475">
        <f>KB!C24</f>
        <v>0</v>
      </c>
      <c r="D34" s="475">
        <f>KB!D24</f>
        <v>0</v>
      </c>
      <c r="E34" s="475">
        <f>KB!E24</f>
        <v>0</v>
      </c>
      <c r="F34" s="475">
        <f>KB!F24</f>
        <v>0</v>
      </c>
      <c r="G34" s="475">
        <f>KB!G24</f>
        <v>0</v>
      </c>
      <c r="H34" s="475">
        <f>KB!H24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73" customFormat="1" ht="14.25" x14ac:dyDescent="0.2">
      <c r="A35" s="374">
        <v>25</v>
      </c>
      <c r="B35" s="375" t="s">
        <v>38</v>
      </c>
      <c r="C35" s="475">
        <f>KARUR!C24</f>
        <v>0</v>
      </c>
      <c r="D35" s="475">
        <f>KARUR!D24</f>
        <v>0</v>
      </c>
      <c r="E35" s="475">
        <f>KARUR!E24</f>
        <v>0</v>
      </c>
      <c r="F35" s="475">
        <f>KARUR!F24</f>
        <v>0</v>
      </c>
      <c r="G35" s="475">
        <f>KARUR!G24</f>
        <v>0</v>
      </c>
      <c r="H35" s="475">
        <f>KARUR!H24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73" customFormat="1" ht="14.25" x14ac:dyDescent="0.2">
      <c r="A36" s="374">
        <v>26</v>
      </c>
      <c r="B36" s="375" t="s">
        <v>39</v>
      </c>
      <c r="C36" s="475">
        <f>KOTAK!C24</f>
        <v>0</v>
      </c>
      <c r="D36" s="475">
        <f>KOTAK!D24</f>
        <v>0</v>
      </c>
      <c r="E36" s="475">
        <f>KOTAK!E24</f>
        <v>1</v>
      </c>
      <c r="F36" s="475">
        <f>KOTAK!F24</f>
        <v>1</v>
      </c>
      <c r="G36" s="475">
        <f>KOTAK!G24</f>
        <v>5007.55</v>
      </c>
      <c r="H36" s="475">
        <f>KOTAK!H24</f>
        <v>3605.72</v>
      </c>
      <c r="I36" s="475">
        <f t="shared" si="0"/>
        <v>8613.27</v>
      </c>
      <c r="J36" s="475">
        <f t="shared" si="1"/>
        <v>8613.27</v>
      </c>
      <c r="K36" s="475">
        <f t="shared" si="2"/>
        <v>72.005671436131436</v>
      </c>
    </row>
    <row r="37" spans="1:11" s="373" customFormat="1" ht="14.25" x14ac:dyDescent="0.2">
      <c r="A37" s="374">
        <v>27</v>
      </c>
      <c r="B37" s="375" t="s">
        <v>40</v>
      </c>
      <c r="C37" s="475">
        <f>RBL!C24</f>
        <v>0</v>
      </c>
      <c r="D37" s="475">
        <f>RBL!D24</f>
        <v>0</v>
      </c>
      <c r="E37" s="475">
        <f>RBL!E24</f>
        <v>0</v>
      </c>
      <c r="F37" s="475">
        <f>RBL!F24</f>
        <v>0</v>
      </c>
      <c r="G37" s="475">
        <f>RBL!G24</f>
        <v>0</v>
      </c>
      <c r="H37" s="475">
        <f>RBL!H24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73" customFormat="1" ht="14.25" x14ac:dyDescent="0.2">
      <c r="A38" s="374">
        <v>28</v>
      </c>
      <c r="B38" s="375" t="s">
        <v>41</v>
      </c>
      <c r="C38" s="475">
        <f>YES!C24</f>
        <v>0</v>
      </c>
      <c r="D38" s="475">
        <f>YES!D24</f>
        <v>0</v>
      </c>
      <c r="E38" s="475">
        <f>YES!E24</f>
        <v>0</v>
      </c>
      <c r="F38" s="475">
        <f>YES!F24</f>
        <v>0</v>
      </c>
      <c r="G38" s="475">
        <f>YES!G24</f>
        <v>0</v>
      </c>
      <c r="H38" s="475">
        <f>YES!H24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73" customFormat="1" ht="14.25" x14ac:dyDescent="0.2">
      <c r="A39" s="374">
        <v>29</v>
      </c>
      <c r="B39" s="375" t="s">
        <v>43</v>
      </c>
      <c r="C39" s="475">
        <f>AU!C24</f>
        <v>0</v>
      </c>
      <c r="D39" s="475">
        <f>AU!D24</f>
        <v>0</v>
      </c>
      <c r="E39" s="475">
        <f>AU!E24</f>
        <v>1</v>
      </c>
      <c r="F39" s="475">
        <f>AU!F24</f>
        <v>1</v>
      </c>
      <c r="G39" s="475">
        <f>AU!G24</f>
        <v>11357.75</v>
      </c>
      <c r="H39" s="475">
        <f>AU!H24</f>
        <v>8739.09</v>
      </c>
      <c r="I39" s="475">
        <f t="shared" si="0"/>
        <v>20096.84</v>
      </c>
      <c r="J39" s="475">
        <f t="shared" si="1"/>
        <v>20096.84</v>
      </c>
      <c r="K39" s="475">
        <f t="shared" si="2"/>
        <v>76.943848913737327</v>
      </c>
    </row>
    <row r="40" spans="1:11" s="373" customFormat="1" ht="14.25" x14ac:dyDescent="0.2">
      <c r="A40" s="374">
        <v>30</v>
      </c>
      <c r="B40" s="375" t="s">
        <v>44</v>
      </c>
      <c r="C40" s="475">
        <f>Equitas!C24</f>
        <v>0</v>
      </c>
      <c r="D40" s="475">
        <f>Equitas!D24</f>
        <v>0</v>
      </c>
      <c r="E40" s="475">
        <f>Equitas!E24</f>
        <v>0</v>
      </c>
      <c r="F40" s="475">
        <f>Equitas!F24</f>
        <v>0</v>
      </c>
      <c r="G40" s="475">
        <f>Equitas!G24</f>
        <v>0</v>
      </c>
      <c r="H40" s="475">
        <f>Equitas!H24</f>
        <v>0</v>
      </c>
      <c r="I40" s="475">
        <f t="shared" si="0"/>
        <v>0</v>
      </c>
      <c r="J40" s="475" t="e">
        <f t="shared" si="1"/>
        <v>#DIV/0!</v>
      </c>
      <c r="K40" s="475" t="e">
        <f t="shared" si="2"/>
        <v>#DIV/0!</v>
      </c>
    </row>
    <row r="41" spans="1:11" s="373" customFormat="1" ht="14.25" x14ac:dyDescent="0.2">
      <c r="A41" s="374">
        <v>31</v>
      </c>
      <c r="B41" s="375" t="s">
        <v>45</v>
      </c>
      <c r="C41" s="475">
        <f>ESAF!C24</f>
        <v>0</v>
      </c>
      <c r="D41" s="475">
        <f>ESAF!D24</f>
        <v>0</v>
      </c>
      <c r="E41" s="475">
        <f>ESAF!E24</f>
        <v>0</v>
      </c>
      <c r="F41" s="475">
        <f>ESAF!F24</f>
        <v>0</v>
      </c>
      <c r="G41" s="475">
        <f>ESAF!G24</f>
        <v>0</v>
      </c>
      <c r="H41" s="475">
        <f>ESAF!H24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373" customFormat="1" ht="14.25" x14ac:dyDescent="0.2">
      <c r="A42" s="374">
        <v>32</v>
      </c>
      <c r="B42" s="375" t="s">
        <v>46</v>
      </c>
      <c r="C42" s="475">
        <f>Fincare!C24</f>
        <v>0</v>
      </c>
      <c r="D42" s="475">
        <f>Fincare!D24</f>
        <v>0</v>
      </c>
      <c r="E42" s="475">
        <f>Fincare!E24</f>
        <v>0</v>
      </c>
      <c r="F42" s="475">
        <f>Fincare!F24</f>
        <v>0</v>
      </c>
      <c r="G42" s="475">
        <f>Fincare!G24</f>
        <v>0</v>
      </c>
      <c r="H42" s="475">
        <f>Fincare!H24</f>
        <v>0</v>
      </c>
      <c r="I42" s="475">
        <f t="shared" si="0"/>
        <v>0</v>
      </c>
      <c r="J42" s="475" t="e">
        <f t="shared" si="1"/>
        <v>#DIV/0!</v>
      </c>
      <c r="K42" s="475" t="e">
        <f t="shared" si="2"/>
        <v>#DIV/0!</v>
      </c>
    </row>
    <row r="43" spans="1:11" s="373" customFormat="1" ht="14.25" x14ac:dyDescent="0.2">
      <c r="A43" s="374">
        <v>33</v>
      </c>
      <c r="B43" s="375" t="s">
        <v>47</v>
      </c>
      <c r="C43" s="475">
        <f>Jana!C24</f>
        <v>0</v>
      </c>
      <c r="D43" s="475">
        <f>Jana!D24</f>
        <v>0</v>
      </c>
      <c r="E43" s="475">
        <f>Jana!E24</f>
        <v>0</v>
      </c>
      <c r="F43" s="475">
        <f>Jana!F24</f>
        <v>0</v>
      </c>
      <c r="G43" s="475">
        <f>Jana!G24</f>
        <v>0</v>
      </c>
      <c r="H43" s="475">
        <f>Jana!H24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73" customFormat="1" ht="14.25" x14ac:dyDescent="0.2">
      <c r="A44" s="374">
        <v>34</v>
      </c>
      <c r="B44" s="375" t="s">
        <v>48</v>
      </c>
      <c r="C44" s="475">
        <f>Suryoday!C24</f>
        <v>0</v>
      </c>
      <c r="D44" s="475">
        <f>Suryoday!D24</f>
        <v>0</v>
      </c>
      <c r="E44" s="475">
        <f>Suryoday!E24</f>
        <v>0</v>
      </c>
      <c r="F44" s="475">
        <f>Suryoday!F24</f>
        <v>0</v>
      </c>
      <c r="G44" s="475">
        <f>Suryoday!G24</f>
        <v>0</v>
      </c>
      <c r="H44" s="475">
        <f>Suryoday!H24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373" customFormat="1" ht="14.25" x14ac:dyDescent="0.2">
      <c r="A45" s="374">
        <v>35</v>
      </c>
      <c r="B45" s="375" t="s">
        <v>49</v>
      </c>
      <c r="C45" s="475">
        <f>Ujjivan!C24</f>
        <v>0</v>
      </c>
      <c r="D45" s="475">
        <f>Ujjivan!D24</f>
        <v>0</v>
      </c>
      <c r="E45" s="475">
        <f>Ujjivan!E24</f>
        <v>0</v>
      </c>
      <c r="F45" s="475">
        <f>Ujjivan!F24</f>
        <v>0</v>
      </c>
      <c r="G45" s="475">
        <f>Ujjivan!G24</f>
        <v>0</v>
      </c>
      <c r="H45" s="475">
        <f>Ujjivan!H24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73" customFormat="1" ht="14.25" x14ac:dyDescent="0.2">
      <c r="A46" s="374">
        <v>36</v>
      </c>
      <c r="B46" s="375" t="s">
        <v>50</v>
      </c>
      <c r="C46" s="475">
        <f>utkarsh!C24</f>
        <v>0</v>
      </c>
      <c r="D46" s="475">
        <f>utkarsh!D24</f>
        <v>0</v>
      </c>
      <c r="E46" s="475">
        <f>utkarsh!E24</f>
        <v>0</v>
      </c>
      <c r="F46" s="475">
        <f>utkarsh!F24</f>
        <v>0</v>
      </c>
      <c r="G46" s="475">
        <f>utkarsh!G24</f>
        <v>0</v>
      </c>
      <c r="H46" s="475">
        <f>utkarsh!H24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73" customFormat="1" ht="14.25" x14ac:dyDescent="0.2">
      <c r="A47" s="374">
        <v>37</v>
      </c>
      <c r="B47" s="375" t="s">
        <v>52</v>
      </c>
      <c r="C47" s="475">
        <f>DBS!C24</f>
        <v>0</v>
      </c>
      <c r="D47" s="475">
        <f>DBS!D24</f>
        <v>0</v>
      </c>
      <c r="E47" s="475">
        <f>DBS!E24</f>
        <v>0</v>
      </c>
      <c r="F47" s="475">
        <f>DBS!F24</f>
        <v>0</v>
      </c>
      <c r="G47" s="475">
        <f>DBS!G24</f>
        <v>0</v>
      </c>
      <c r="H47" s="475">
        <f>DBS!H24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73" customFormat="1" ht="14.25" x14ac:dyDescent="0.2">
      <c r="A48" s="374">
        <v>38</v>
      </c>
      <c r="B48" s="375" t="s">
        <v>54</v>
      </c>
      <c r="C48" s="475">
        <f>APB!C24</f>
        <v>0</v>
      </c>
      <c r="D48" s="475">
        <f>APB!D24</f>
        <v>0</v>
      </c>
      <c r="E48" s="475">
        <f>APB!E24</f>
        <v>0</v>
      </c>
      <c r="F48" s="475">
        <f>APB!F24</f>
        <v>0</v>
      </c>
      <c r="G48" s="475">
        <f>APB!G24</f>
        <v>0</v>
      </c>
      <c r="H48" s="475">
        <f>APB!H24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73" customFormat="1" ht="14.25" x14ac:dyDescent="0.2">
      <c r="A49" s="374">
        <v>39</v>
      </c>
      <c r="B49" s="375" t="s">
        <v>55</v>
      </c>
      <c r="C49" s="475">
        <f>FINO!C24</f>
        <v>0</v>
      </c>
      <c r="D49" s="475">
        <f>FINO!D24</f>
        <v>0</v>
      </c>
      <c r="E49" s="475">
        <f>FINO!E24</f>
        <v>0</v>
      </c>
      <c r="F49" s="475">
        <f>FINO!F24</f>
        <v>0</v>
      </c>
      <c r="G49" s="475">
        <f>FINO!G24</f>
        <v>0</v>
      </c>
      <c r="H49" s="475">
        <f>FINO!H24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73" customFormat="1" ht="14.25" x14ac:dyDescent="0.2">
      <c r="A50" s="374">
        <v>40</v>
      </c>
      <c r="B50" s="375" t="s">
        <v>56</v>
      </c>
      <c r="C50" s="475">
        <f>'Indian Post'!C24</f>
        <v>0</v>
      </c>
      <c r="D50" s="475">
        <f>'Indian Post'!D24</f>
        <v>0</v>
      </c>
      <c r="E50" s="475">
        <f>'Indian Post'!E24</f>
        <v>1</v>
      </c>
      <c r="F50" s="475">
        <f>'Indian Post'!F24</f>
        <v>1</v>
      </c>
      <c r="G50" s="475">
        <f>'Indian Post'!G24</f>
        <v>991.07</v>
      </c>
      <c r="H50" s="475">
        <f>'Indian Post'!H24</f>
        <v>0</v>
      </c>
      <c r="I50" s="475">
        <f t="shared" si="0"/>
        <v>991.07</v>
      </c>
      <c r="J50" s="475">
        <f t="shared" si="1"/>
        <v>991.07</v>
      </c>
      <c r="K50" s="475">
        <f t="shared" si="2"/>
        <v>0</v>
      </c>
    </row>
    <row r="51" spans="1:11" s="373" customFormat="1" ht="14.25" x14ac:dyDescent="0.2">
      <c r="A51" s="374">
        <v>41</v>
      </c>
      <c r="B51" s="375" t="s">
        <v>58</v>
      </c>
      <c r="C51" s="475">
        <f>'Maharashtra GB'!C24</f>
        <v>16</v>
      </c>
      <c r="D51" s="475">
        <f>'Maharashtra GB'!D24</f>
        <v>8</v>
      </c>
      <c r="E51" s="475">
        <f>'Maharashtra GB'!E24</f>
        <v>2</v>
      </c>
      <c r="F51" s="475">
        <f>'Maharashtra GB'!F24</f>
        <v>26</v>
      </c>
      <c r="G51" s="475">
        <f>'Maharashtra GB'!G24</f>
        <v>92791.48</v>
      </c>
      <c r="H51" s="475">
        <f>'Maharashtra GB'!H24</f>
        <v>100501.28</v>
      </c>
      <c r="I51" s="475">
        <f t="shared" si="0"/>
        <v>193292.76</v>
      </c>
      <c r="J51" s="475">
        <f t="shared" si="1"/>
        <v>7434.3369230769231</v>
      </c>
      <c r="K51" s="475">
        <f t="shared" si="2"/>
        <v>108.30873696593697</v>
      </c>
    </row>
    <row r="52" spans="1:11" s="373" customFormat="1" ht="14.25" x14ac:dyDescent="0.2">
      <c r="A52" s="374">
        <v>42</v>
      </c>
      <c r="B52" s="375" t="s">
        <v>59</v>
      </c>
      <c r="C52" s="475">
        <f>'Vidharbha Konkan GB'!C24</f>
        <v>0</v>
      </c>
      <c r="D52" s="475">
        <f>'Vidharbha Konkan GB'!D24</f>
        <v>0</v>
      </c>
      <c r="E52" s="475">
        <f>'Vidharbha Konkan GB'!E24</f>
        <v>0</v>
      </c>
      <c r="F52" s="475">
        <f>'Vidharbha Konkan GB'!F24</f>
        <v>0</v>
      </c>
      <c r="G52" s="475">
        <f>'Vidharbha Konkan GB'!G24</f>
        <v>0</v>
      </c>
      <c r="H52" s="475">
        <f>'Vidharbha Konkan GB'!H24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73" customFormat="1" ht="14.25" x14ac:dyDescent="0.2">
      <c r="A53" s="374">
        <v>43</v>
      </c>
      <c r="B53" s="375" t="s">
        <v>61</v>
      </c>
      <c r="C53" s="475">
        <f>M.S.Coop!C24</f>
        <v>50</v>
      </c>
      <c r="D53" s="475">
        <f>M.S.Coop!D24</f>
        <v>9</v>
      </c>
      <c r="E53" s="475">
        <f>M.S.Coop!E24</f>
        <v>6</v>
      </c>
      <c r="F53" s="475">
        <f>M.S.Coop!F24</f>
        <v>65</v>
      </c>
      <c r="G53" s="475">
        <f>M.S.Coop!G24</f>
        <v>51299.35</v>
      </c>
      <c r="H53" s="475">
        <f>M.S.Coop!H24</f>
        <v>25860.07</v>
      </c>
      <c r="I53" s="475">
        <f t="shared" si="0"/>
        <v>77159.42</v>
      </c>
      <c r="J53" s="475">
        <f t="shared" si="1"/>
        <v>1187.068</v>
      </c>
      <c r="K53" s="475">
        <f t="shared" si="2"/>
        <v>50.410131902256069</v>
      </c>
    </row>
    <row r="54" spans="1:11" s="372" customFormat="1" ht="15" x14ac:dyDescent="0.2">
      <c r="A54" s="552" t="s">
        <v>63</v>
      </c>
      <c r="B54" s="553"/>
      <c r="C54" s="476">
        <f t="shared" ref="C54:I54" si="3">SUM(C4:C53)</f>
        <v>93</v>
      </c>
      <c r="D54" s="476">
        <f t="shared" si="3"/>
        <v>48</v>
      </c>
      <c r="E54" s="476">
        <f t="shared" si="3"/>
        <v>42</v>
      </c>
      <c r="F54" s="476">
        <f t="shared" si="3"/>
        <v>183</v>
      </c>
      <c r="G54" s="477">
        <f t="shared" si="3"/>
        <v>707814.13</v>
      </c>
      <c r="H54" s="477">
        <f t="shared" si="3"/>
        <v>794287.46</v>
      </c>
      <c r="I54" s="477">
        <f t="shared" si="3"/>
        <v>1502101.59</v>
      </c>
      <c r="J54" s="477">
        <f t="shared" si="1"/>
        <v>8208.2054098360659</v>
      </c>
      <c r="K54" s="477">
        <f t="shared" si="2"/>
        <v>112.21695447080154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177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77" customFormat="1" ht="14.25" x14ac:dyDescent="0.2">
      <c r="A11" s="378">
        <v>1</v>
      </c>
      <c r="B11" s="379" t="s">
        <v>13</v>
      </c>
      <c r="C11" s="475">
        <f>BOB!C25</f>
        <v>13</v>
      </c>
      <c r="D11" s="475">
        <f>BOB!D25</f>
        <v>6</v>
      </c>
      <c r="E11" s="475">
        <f>BOB!E25</f>
        <v>10</v>
      </c>
      <c r="F11" s="475">
        <f>BOB!F25</f>
        <v>29</v>
      </c>
      <c r="G11" s="475">
        <f>BOB!G25</f>
        <v>212725.61</v>
      </c>
      <c r="H11" s="475">
        <f>BOB!H25</f>
        <v>210478.37</v>
      </c>
      <c r="I11" s="475">
        <f t="shared" ref="I11:I53" si="0">(G11+H11)</f>
        <v>423203.98</v>
      </c>
      <c r="J11" s="475">
        <f t="shared" ref="J11:J54" si="1">(I11/F11)</f>
        <v>14593.240689655171</v>
      </c>
      <c r="K11" s="475">
        <f t="shared" ref="K11:K54" si="2">(H11/G11)*100</f>
        <v>98.94359687110547</v>
      </c>
    </row>
    <row r="12" spans="1:11" s="377" customFormat="1" ht="14.25" x14ac:dyDescent="0.2">
      <c r="A12" s="378">
        <v>2</v>
      </c>
      <c r="B12" s="379" t="s">
        <v>14</v>
      </c>
      <c r="C12" s="475">
        <f>BOI!C25</f>
        <v>27</v>
      </c>
      <c r="D12" s="475">
        <f>BOI!D25</f>
        <v>13</v>
      </c>
      <c r="E12" s="475">
        <f>BOI!E25</f>
        <v>8</v>
      </c>
      <c r="F12" s="475">
        <f>BOI!F25</f>
        <v>48</v>
      </c>
      <c r="G12" s="475">
        <f>BOI!G25</f>
        <v>422522.23</v>
      </c>
      <c r="H12" s="475">
        <f>BOI!H25</f>
        <v>343878.28</v>
      </c>
      <c r="I12" s="475">
        <f t="shared" si="0"/>
        <v>766400.51</v>
      </c>
      <c r="J12" s="475">
        <f t="shared" si="1"/>
        <v>15966.677291666667</v>
      </c>
      <c r="K12" s="475">
        <f t="shared" si="2"/>
        <v>81.387026666028916</v>
      </c>
    </row>
    <row r="13" spans="1:11" s="377" customFormat="1" ht="14.25" x14ac:dyDescent="0.2">
      <c r="A13" s="378">
        <v>3</v>
      </c>
      <c r="B13" s="379" t="s">
        <v>15</v>
      </c>
      <c r="C13" s="475">
        <f>BM!C25</f>
        <v>23</v>
      </c>
      <c r="D13" s="475">
        <f>BM!D25</f>
        <v>11</v>
      </c>
      <c r="E13" s="475">
        <f>BM!E25</f>
        <v>12</v>
      </c>
      <c r="F13" s="475">
        <f>BM!F25</f>
        <v>46</v>
      </c>
      <c r="G13" s="475">
        <f>BM!G25</f>
        <v>367688.54</v>
      </c>
      <c r="H13" s="475">
        <f>BM!H25</f>
        <v>194064.77</v>
      </c>
      <c r="I13" s="475">
        <f t="shared" si="0"/>
        <v>561753.30999999994</v>
      </c>
      <c r="J13" s="475">
        <f t="shared" si="1"/>
        <v>12212.028478260869</v>
      </c>
      <c r="K13" s="475">
        <f t="shared" si="2"/>
        <v>52.779662374029932</v>
      </c>
    </row>
    <row r="14" spans="1:11" s="377" customFormat="1" ht="14.25" x14ac:dyDescent="0.2">
      <c r="A14" s="378">
        <v>4</v>
      </c>
      <c r="B14" s="379" t="s">
        <v>16</v>
      </c>
      <c r="C14" s="475">
        <f>CB!C25</f>
        <v>5</v>
      </c>
      <c r="D14" s="475">
        <f>CB!D25</f>
        <v>3</v>
      </c>
      <c r="E14" s="475">
        <f>CB!E25</f>
        <v>5</v>
      </c>
      <c r="F14" s="475">
        <f>CB!F25</f>
        <v>13</v>
      </c>
      <c r="G14" s="475">
        <f>CB!G25</f>
        <v>77612.37</v>
      </c>
      <c r="H14" s="475">
        <f>CB!H25</f>
        <v>51221.48</v>
      </c>
      <c r="I14" s="475">
        <f t="shared" si="0"/>
        <v>128833.85</v>
      </c>
      <c r="J14" s="475">
        <f t="shared" si="1"/>
        <v>9910.296153846155</v>
      </c>
      <c r="K14" s="475">
        <f t="shared" si="2"/>
        <v>65.996541530686414</v>
      </c>
    </row>
    <row r="15" spans="1:11" s="377" customFormat="1" ht="14.25" x14ac:dyDescent="0.2">
      <c r="A15" s="378">
        <v>5</v>
      </c>
      <c r="B15" s="379" t="s">
        <v>17</v>
      </c>
      <c r="C15" s="475">
        <f>CBI!C25</f>
        <v>1</v>
      </c>
      <c r="D15" s="475">
        <f>CBI!D25</f>
        <v>2</v>
      </c>
      <c r="E15" s="475">
        <f>CBI!E25</f>
        <v>3</v>
      </c>
      <c r="F15" s="475">
        <f>CBI!F25</f>
        <v>6</v>
      </c>
      <c r="G15" s="475">
        <f>CBI!G25</f>
        <v>29363.27</v>
      </c>
      <c r="H15" s="475">
        <f>CBI!H25</f>
        <v>10915.59</v>
      </c>
      <c r="I15" s="475">
        <f t="shared" si="0"/>
        <v>40278.86</v>
      </c>
      <c r="J15" s="475">
        <f t="shared" si="1"/>
        <v>6713.1433333333334</v>
      </c>
      <c r="K15" s="475">
        <f t="shared" si="2"/>
        <v>37.174299728878971</v>
      </c>
    </row>
    <row r="16" spans="1:11" s="377" customFormat="1" ht="14.25" x14ac:dyDescent="0.2">
      <c r="A16" s="378">
        <v>6</v>
      </c>
      <c r="B16" s="379" t="s">
        <v>18</v>
      </c>
      <c r="C16" s="475">
        <f>IB!C25</f>
        <v>0</v>
      </c>
      <c r="D16" s="475">
        <f>IB!D25</f>
        <v>0</v>
      </c>
      <c r="E16" s="475">
        <f>IB!E25</f>
        <v>3</v>
      </c>
      <c r="F16" s="475">
        <f>IB!F25</f>
        <v>3</v>
      </c>
      <c r="G16" s="475">
        <f>IB!G25</f>
        <v>29401.21</v>
      </c>
      <c r="H16" s="475">
        <f>IB!H25</f>
        <v>40622.21</v>
      </c>
      <c r="I16" s="475">
        <f t="shared" si="0"/>
        <v>70023.42</v>
      </c>
      <c r="J16" s="475">
        <f t="shared" si="1"/>
        <v>23341.14</v>
      </c>
      <c r="K16" s="475">
        <f t="shared" si="2"/>
        <v>138.16509592632411</v>
      </c>
    </row>
    <row r="17" spans="1:11" s="377" customFormat="1" ht="14.25" x14ac:dyDescent="0.2">
      <c r="A17" s="378">
        <v>7</v>
      </c>
      <c r="B17" s="379" t="s">
        <v>19</v>
      </c>
      <c r="C17" s="475">
        <f>IOB!C25</f>
        <v>0</v>
      </c>
      <c r="D17" s="475">
        <f>IOB!D25</f>
        <v>2</v>
      </c>
      <c r="E17" s="475">
        <f>IOB!E25</f>
        <v>3</v>
      </c>
      <c r="F17" s="475">
        <f>IOB!F25</f>
        <v>5</v>
      </c>
      <c r="G17" s="475">
        <f>IOB!G25</f>
        <v>15686.79</v>
      </c>
      <c r="H17" s="475">
        <f>IOB!H25</f>
        <v>9550.9599999999991</v>
      </c>
      <c r="I17" s="475">
        <f t="shared" si="0"/>
        <v>25237.75</v>
      </c>
      <c r="J17" s="475">
        <f t="shared" si="1"/>
        <v>5047.55</v>
      </c>
      <c r="K17" s="475">
        <f t="shared" si="2"/>
        <v>60.885369154556145</v>
      </c>
    </row>
    <row r="18" spans="1:11" s="377" customFormat="1" ht="14.25" x14ac:dyDescent="0.2">
      <c r="A18" s="378">
        <v>8</v>
      </c>
      <c r="B18" s="379" t="s">
        <v>20</v>
      </c>
      <c r="C18" s="475">
        <f>PSB!C25</f>
        <v>0</v>
      </c>
      <c r="D18" s="475">
        <f>PSB!D25</f>
        <v>0</v>
      </c>
      <c r="E18" s="475">
        <f>PSB!E25</f>
        <v>1</v>
      </c>
      <c r="F18" s="475">
        <f>PSB!F25</f>
        <v>1</v>
      </c>
      <c r="G18" s="475">
        <f>PSB!G25</f>
        <v>511.18</v>
      </c>
      <c r="H18" s="475">
        <f>PSB!H25</f>
        <v>1070.53</v>
      </c>
      <c r="I18" s="475">
        <f t="shared" si="0"/>
        <v>1581.71</v>
      </c>
      <c r="J18" s="475">
        <f t="shared" si="1"/>
        <v>1581.71</v>
      </c>
      <c r="K18" s="475">
        <f t="shared" si="2"/>
        <v>209.42329512109237</v>
      </c>
    </row>
    <row r="19" spans="1:11" s="377" customFormat="1" ht="14.25" x14ac:dyDescent="0.2">
      <c r="A19" s="378">
        <v>9</v>
      </c>
      <c r="B19" s="379" t="s">
        <v>21</v>
      </c>
      <c r="C19" s="475">
        <f>PNB!C25</f>
        <v>0</v>
      </c>
      <c r="D19" s="475">
        <f>PNB!D25</f>
        <v>2</v>
      </c>
      <c r="E19" s="475">
        <f>PNB!E25</f>
        <v>4</v>
      </c>
      <c r="F19" s="475">
        <f>PNB!F25</f>
        <v>6</v>
      </c>
      <c r="G19" s="475">
        <f>PNB!G25</f>
        <v>58689.75</v>
      </c>
      <c r="H19" s="475">
        <f>PNB!H25</f>
        <v>25532.58</v>
      </c>
      <c r="I19" s="475">
        <f t="shared" si="0"/>
        <v>84222.33</v>
      </c>
      <c r="J19" s="475">
        <f t="shared" si="1"/>
        <v>14037.055</v>
      </c>
      <c r="K19" s="475">
        <f t="shared" si="2"/>
        <v>43.504325712752227</v>
      </c>
    </row>
    <row r="20" spans="1:11" s="377" customFormat="1" ht="14.25" x14ac:dyDescent="0.2">
      <c r="A20" s="378">
        <v>10</v>
      </c>
      <c r="B20" s="379" t="s">
        <v>22</v>
      </c>
      <c r="C20" s="475">
        <f>SBI!C25</f>
        <v>11</v>
      </c>
      <c r="D20" s="475">
        <f>SBI!D25</f>
        <v>13</v>
      </c>
      <c r="E20" s="475">
        <f>SBI!E25</f>
        <v>16</v>
      </c>
      <c r="F20" s="475">
        <f>SBI!F25</f>
        <v>40</v>
      </c>
      <c r="G20" s="475">
        <f>SBI!G25</f>
        <v>515327.82</v>
      </c>
      <c r="H20" s="475">
        <f>SBI!H25</f>
        <v>310566.24</v>
      </c>
      <c r="I20" s="475">
        <f t="shared" si="0"/>
        <v>825894.06</v>
      </c>
      <c r="J20" s="475">
        <f t="shared" si="1"/>
        <v>20647.351500000001</v>
      </c>
      <c r="K20" s="475">
        <f t="shared" si="2"/>
        <v>60.265762481055262</v>
      </c>
    </row>
    <row r="21" spans="1:11" s="377" customFormat="1" ht="14.25" x14ac:dyDescent="0.2">
      <c r="A21" s="378">
        <v>11</v>
      </c>
      <c r="B21" s="379" t="s">
        <v>23</v>
      </c>
      <c r="C21" s="475">
        <f>UCO!C25</f>
        <v>0</v>
      </c>
      <c r="D21" s="475">
        <f>UCO!D25</f>
        <v>0</v>
      </c>
      <c r="E21" s="475">
        <f>UCO!E25</f>
        <v>3</v>
      </c>
      <c r="F21" s="475">
        <f>UCO!F25</f>
        <v>3</v>
      </c>
      <c r="G21" s="475">
        <f>UCO!G25</f>
        <v>45124.480000000003</v>
      </c>
      <c r="H21" s="475">
        <f>UCO!H25</f>
        <v>7259.32</v>
      </c>
      <c r="I21" s="475">
        <f t="shared" si="0"/>
        <v>52383.8</v>
      </c>
      <c r="J21" s="475">
        <f t="shared" si="1"/>
        <v>17461.266666666666</v>
      </c>
      <c r="K21" s="475">
        <f t="shared" si="2"/>
        <v>16.087321117052205</v>
      </c>
    </row>
    <row r="22" spans="1:11" s="377" customFormat="1" ht="14.25" x14ac:dyDescent="0.2">
      <c r="A22" s="378">
        <v>12</v>
      </c>
      <c r="B22" s="379" t="s">
        <v>24</v>
      </c>
      <c r="C22" s="475">
        <f>UBI!C25</f>
        <v>9</v>
      </c>
      <c r="D22" s="475">
        <f>UBI!D25</f>
        <v>4</v>
      </c>
      <c r="E22" s="475">
        <f>UBI!E25</f>
        <v>8</v>
      </c>
      <c r="F22" s="475">
        <f>UBI!F25</f>
        <v>21</v>
      </c>
      <c r="G22" s="475">
        <f>UBI!G25</f>
        <v>169866.58</v>
      </c>
      <c r="H22" s="475">
        <f>UBI!H25</f>
        <v>165049.22</v>
      </c>
      <c r="I22" s="475">
        <f t="shared" si="0"/>
        <v>334915.8</v>
      </c>
      <c r="J22" s="475">
        <f t="shared" si="1"/>
        <v>15948.371428571429</v>
      </c>
      <c r="K22" s="475">
        <f t="shared" si="2"/>
        <v>97.164033089969791</v>
      </c>
    </row>
    <row r="23" spans="1:11" s="377" customFormat="1" ht="14.25" x14ac:dyDescent="0.2">
      <c r="A23" s="378">
        <v>13</v>
      </c>
      <c r="B23" s="379" t="s">
        <v>26</v>
      </c>
      <c r="C23" s="475">
        <f>AXIS!C25</f>
        <v>0</v>
      </c>
      <c r="D23" s="475">
        <f>AXIS!D25</f>
        <v>5</v>
      </c>
      <c r="E23" s="475">
        <f>AXIS!E25</f>
        <v>5</v>
      </c>
      <c r="F23" s="475">
        <f>AXIS!F25</f>
        <v>10</v>
      </c>
      <c r="G23" s="475">
        <f>AXIS!G25</f>
        <v>57818.83</v>
      </c>
      <c r="H23" s="475">
        <f>AXIS!H25</f>
        <v>226203.51</v>
      </c>
      <c r="I23" s="475">
        <f t="shared" si="0"/>
        <v>284022.34000000003</v>
      </c>
      <c r="J23" s="475">
        <f t="shared" si="1"/>
        <v>28402.234000000004</v>
      </c>
      <c r="K23" s="475">
        <f t="shared" si="2"/>
        <v>391.22809991139565</v>
      </c>
    </row>
    <row r="24" spans="1:11" s="377" customFormat="1" ht="14.25" x14ac:dyDescent="0.2">
      <c r="A24" s="378">
        <v>14</v>
      </c>
      <c r="B24" s="379" t="s">
        <v>27</v>
      </c>
      <c r="C24" s="475">
        <f>BANDHAN!C25</f>
        <v>0</v>
      </c>
      <c r="D24" s="475">
        <f>BANDHAN!D25</f>
        <v>3</v>
      </c>
      <c r="E24" s="475">
        <f>BANDHAN!E25</f>
        <v>4</v>
      </c>
      <c r="F24" s="475">
        <f>BANDHAN!F25</f>
        <v>7</v>
      </c>
      <c r="G24" s="475">
        <f>BANDHAN!G25</f>
        <v>10488.94</v>
      </c>
      <c r="H24" s="475">
        <f>BANDHAN!H25</f>
        <v>6600.85</v>
      </c>
      <c r="I24" s="475">
        <f t="shared" si="0"/>
        <v>17089.79</v>
      </c>
      <c r="J24" s="475">
        <f t="shared" si="1"/>
        <v>2441.3985714285714</v>
      </c>
      <c r="K24" s="475">
        <f t="shared" si="2"/>
        <v>62.931525969259049</v>
      </c>
    </row>
    <row r="25" spans="1:11" s="377" customFormat="1" ht="14.25" x14ac:dyDescent="0.2">
      <c r="A25" s="378">
        <v>15</v>
      </c>
      <c r="B25" s="379" t="s">
        <v>28</v>
      </c>
      <c r="C25" s="475">
        <f>'CSB(CATHOLIC)'!C25</f>
        <v>2</v>
      </c>
      <c r="D25" s="475">
        <f>'CSB(CATHOLIC)'!D25</f>
        <v>0</v>
      </c>
      <c r="E25" s="475">
        <f>'CSB(CATHOLIC)'!E25</f>
        <v>1</v>
      </c>
      <c r="F25" s="475">
        <f>'CSB(CATHOLIC)'!F25</f>
        <v>3</v>
      </c>
      <c r="G25" s="475">
        <f>'CSB(CATHOLIC)'!G25</f>
        <v>1094.03</v>
      </c>
      <c r="H25" s="475">
        <f>'CSB(CATHOLIC)'!H25</f>
        <v>2804.69</v>
      </c>
      <c r="I25" s="475">
        <f t="shared" si="0"/>
        <v>3898.7200000000003</v>
      </c>
      <c r="J25" s="475">
        <f t="shared" si="1"/>
        <v>1299.5733333333335</v>
      </c>
      <c r="K25" s="475">
        <f t="shared" si="2"/>
        <v>256.36317102821675</v>
      </c>
    </row>
    <row r="26" spans="1:11" s="377" customFormat="1" ht="14.25" x14ac:dyDescent="0.2">
      <c r="A26" s="378">
        <v>16</v>
      </c>
      <c r="B26" s="379" t="s">
        <v>29</v>
      </c>
      <c r="C26" s="475">
        <f>DCB!C25</f>
        <v>0</v>
      </c>
      <c r="D26" s="475">
        <f>DCB!D25</f>
        <v>1</v>
      </c>
      <c r="E26" s="475">
        <f>DCB!E25</f>
        <v>1</v>
      </c>
      <c r="F26" s="475">
        <f>DCB!F25</f>
        <v>2</v>
      </c>
      <c r="G26" s="475">
        <f>DCB!G25</f>
        <v>3175.39</v>
      </c>
      <c r="H26" s="475">
        <f>DCB!H25</f>
        <v>8290.09</v>
      </c>
      <c r="I26" s="475">
        <f t="shared" si="0"/>
        <v>11465.48</v>
      </c>
      <c r="J26" s="475">
        <f t="shared" si="1"/>
        <v>5732.74</v>
      </c>
      <c r="K26" s="475">
        <f t="shared" si="2"/>
        <v>261.07312802521898</v>
      </c>
    </row>
    <row r="27" spans="1:11" s="377" customFormat="1" ht="14.25" x14ac:dyDescent="0.2">
      <c r="A27" s="378">
        <v>17</v>
      </c>
      <c r="B27" s="379" t="s">
        <v>30</v>
      </c>
      <c r="C27" s="475">
        <f>DHANLAXMI!C25</f>
        <v>0</v>
      </c>
      <c r="D27" s="475">
        <f>DHANLAXMI!D25</f>
        <v>0</v>
      </c>
      <c r="E27" s="475">
        <f>DHANLAXMI!E25</f>
        <v>0</v>
      </c>
      <c r="F27" s="475">
        <f>DHANLAXMI!F25</f>
        <v>0</v>
      </c>
      <c r="G27" s="475">
        <f>DHANLAXMI!G25</f>
        <v>0</v>
      </c>
      <c r="H27" s="475">
        <f>DHANLAXMI!H25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77" customFormat="1" ht="14.25" x14ac:dyDescent="0.2">
      <c r="A28" s="378">
        <v>18</v>
      </c>
      <c r="B28" s="379" t="s">
        <v>31</v>
      </c>
      <c r="C28" s="475">
        <f>FEDERAL!C25</f>
        <v>8</v>
      </c>
      <c r="D28" s="475">
        <f>FEDERAL!D25</f>
        <v>7</v>
      </c>
      <c r="E28" s="475">
        <f>FEDERAL!E25</f>
        <v>3</v>
      </c>
      <c r="F28" s="475">
        <f>FEDERAL!F25</f>
        <v>18</v>
      </c>
      <c r="G28" s="475">
        <f>FEDERAL!G25</f>
        <v>65821.17</v>
      </c>
      <c r="H28" s="475">
        <f>FEDERAL!H25</f>
        <v>83608.58</v>
      </c>
      <c r="I28" s="475">
        <f t="shared" si="0"/>
        <v>149429.75</v>
      </c>
      <c r="J28" s="475">
        <f t="shared" si="1"/>
        <v>8301.6527777777774</v>
      </c>
      <c r="K28" s="475">
        <f t="shared" si="2"/>
        <v>127.02384354456173</v>
      </c>
    </row>
    <row r="29" spans="1:11" s="377" customFormat="1" ht="14.25" x14ac:dyDescent="0.2">
      <c r="A29" s="378">
        <v>19</v>
      </c>
      <c r="B29" s="379" t="s">
        <v>32</v>
      </c>
      <c r="C29" s="475">
        <f>HDFC!C25</f>
        <v>3</v>
      </c>
      <c r="D29" s="475">
        <f>HDFC!D25</f>
        <v>13</v>
      </c>
      <c r="E29" s="475">
        <f>HDFC!E25</f>
        <v>6</v>
      </c>
      <c r="F29" s="475">
        <f>HDFC!F25</f>
        <v>22</v>
      </c>
      <c r="G29" s="475">
        <f>HDFC!G25</f>
        <v>155826.89000000001</v>
      </c>
      <c r="H29" s="475">
        <f>HDFC!H25</f>
        <v>262510.71000000002</v>
      </c>
      <c r="I29" s="475">
        <f t="shared" si="0"/>
        <v>418337.60000000003</v>
      </c>
      <c r="J29" s="475">
        <f t="shared" si="1"/>
        <v>19015.345454545455</v>
      </c>
      <c r="K29" s="475">
        <f t="shared" si="2"/>
        <v>168.46303612938692</v>
      </c>
    </row>
    <row r="30" spans="1:11" s="377" customFormat="1" ht="14.25" x14ac:dyDescent="0.2">
      <c r="A30" s="378">
        <v>20</v>
      </c>
      <c r="B30" s="379" t="s">
        <v>33</v>
      </c>
      <c r="C30" s="475">
        <f>ICICI!C25</f>
        <v>20</v>
      </c>
      <c r="D30" s="475">
        <f>ICICI!D25</f>
        <v>12</v>
      </c>
      <c r="E30" s="475">
        <f>ICICI!E25</f>
        <v>8</v>
      </c>
      <c r="F30" s="475">
        <f>ICICI!F25</f>
        <v>40</v>
      </c>
      <c r="G30" s="475">
        <f>ICICI!G25</f>
        <v>170027.46</v>
      </c>
      <c r="H30" s="475">
        <f>ICICI!H25</f>
        <v>177267.48</v>
      </c>
      <c r="I30" s="475">
        <f t="shared" si="0"/>
        <v>347294.94</v>
      </c>
      <c r="J30" s="475">
        <f t="shared" si="1"/>
        <v>8682.3734999999997</v>
      </c>
      <c r="K30" s="475">
        <f t="shared" si="2"/>
        <v>104.25814747806032</v>
      </c>
    </row>
    <row r="31" spans="1:11" s="377" customFormat="1" ht="14.25" x14ac:dyDescent="0.2">
      <c r="A31" s="378">
        <v>21</v>
      </c>
      <c r="B31" s="379" t="s">
        <v>34</v>
      </c>
      <c r="C31" s="475">
        <f>IDBI!C25</f>
        <v>10</v>
      </c>
      <c r="D31" s="475">
        <f>IDBI!D25</f>
        <v>6</v>
      </c>
      <c r="E31" s="475">
        <f>IDBI!E25</f>
        <v>10</v>
      </c>
      <c r="F31" s="475">
        <f>IDBI!F25</f>
        <v>26</v>
      </c>
      <c r="G31" s="475">
        <f>IDBI!G25</f>
        <v>225298.26</v>
      </c>
      <c r="H31" s="475">
        <f>IDBI!H25</f>
        <v>109773.5</v>
      </c>
      <c r="I31" s="475">
        <f t="shared" si="0"/>
        <v>335071.76</v>
      </c>
      <c r="J31" s="475">
        <f t="shared" si="1"/>
        <v>12887.375384615385</v>
      </c>
      <c r="K31" s="475">
        <f t="shared" si="2"/>
        <v>48.7236341727628</v>
      </c>
    </row>
    <row r="32" spans="1:11" s="377" customFormat="1" ht="14.25" x14ac:dyDescent="0.2">
      <c r="A32" s="378">
        <v>22</v>
      </c>
      <c r="B32" s="379" t="s">
        <v>35</v>
      </c>
      <c r="C32" s="475">
        <f>IDFC!C25</f>
        <v>0</v>
      </c>
      <c r="D32" s="475">
        <f>IDFC!D25</f>
        <v>0</v>
      </c>
      <c r="E32" s="475">
        <f>IDFC!E25</f>
        <v>2</v>
      </c>
      <c r="F32" s="475">
        <f>IDFC!F25</f>
        <v>2</v>
      </c>
      <c r="G32" s="475">
        <f>IDFC!G25</f>
        <v>3299.47</v>
      </c>
      <c r="H32" s="475">
        <f>IDFC!H25</f>
        <v>14362.6</v>
      </c>
      <c r="I32" s="475">
        <f t="shared" si="0"/>
        <v>17662.07</v>
      </c>
      <c r="J32" s="475">
        <f t="shared" si="1"/>
        <v>8831.0349999999999</v>
      </c>
      <c r="K32" s="475">
        <f t="shared" si="2"/>
        <v>435.30021488299644</v>
      </c>
    </row>
    <row r="33" spans="1:11" s="377" customFormat="1" ht="14.25" x14ac:dyDescent="0.2">
      <c r="A33" s="378">
        <v>23</v>
      </c>
      <c r="B33" s="379" t="s">
        <v>36</v>
      </c>
      <c r="C33" s="475">
        <f>INDUSIND!C25</f>
        <v>10</v>
      </c>
      <c r="D33" s="475">
        <f>INDUSIND!D25</f>
        <v>0</v>
      </c>
      <c r="E33" s="475">
        <f>INDUSIND!E25</f>
        <v>3</v>
      </c>
      <c r="F33" s="475">
        <f>INDUSIND!F25</f>
        <v>13</v>
      </c>
      <c r="G33" s="475">
        <f>INDUSIND!G25</f>
        <v>17403.53</v>
      </c>
      <c r="H33" s="475">
        <f>INDUSIND!H25</f>
        <v>37718.31</v>
      </c>
      <c r="I33" s="475">
        <f t="shared" si="0"/>
        <v>55121.84</v>
      </c>
      <c r="J33" s="475">
        <f t="shared" si="1"/>
        <v>4240.1415384615384</v>
      </c>
      <c r="K33" s="475">
        <f t="shared" si="2"/>
        <v>216.72792818468437</v>
      </c>
    </row>
    <row r="34" spans="1:11" s="377" customFormat="1" ht="14.25" x14ac:dyDescent="0.2">
      <c r="A34" s="378">
        <v>24</v>
      </c>
      <c r="B34" s="379" t="s">
        <v>37</v>
      </c>
      <c r="C34" s="475">
        <f>KB!C25</f>
        <v>0</v>
      </c>
      <c r="D34" s="475">
        <f>KB!D25</f>
        <v>0</v>
      </c>
      <c r="E34" s="475">
        <f>KB!E25</f>
        <v>2</v>
      </c>
      <c r="F34" s="475">
        <f>KB!F25</f>
        <v>2</v>
      </c>
      <c r="G34" s="475">
        <f>KB!G25</f>
        <v>16732.37</v>
      </c>
      <c r="H34" s="475">
        <f>KB!H25</f>
        <v>10635.26</v>
      </c>
      <c r="I34" s="475">
        <f t="shared" si="0"/>
        <v>27367.629999999997</v>
      </c>
      <c r="J34" s="475">
        <f t="shared" si="1"/>
        <v>13683.814999999999</v>
      </c>
      <c r="K34" s="475">
        <f t="shared" si="2"/>
        <v>63.560989865751239</v>
      </c>
    </row>
    <row r="35" spans="1:11" s="377" customFormat="1" ht="14.25" x14ac:dyDescent="0.2">
      <c r="A35" s="378">
        <v>25</v>
      </c>
      <c r="B35" s="379" t="s">
        <v>38</v>
      </c>
      <c r="C35" s="475">
        <f>KARUR!C25</f>
        <v>0</v>
      </c>
      <c r="D35" s="475">
        <f>KARUR!D25</f>
        <v>0</v>
      </c>
      <c r="E35" s="475">
        <f>KARUR!E25</f>
        <v>2</v>
      </c>
      <c r="F35" s="475">
        <f>KARUR!F25</f>
        <v>2</v>
      </c>
      <c r="G35" s="475">
        <f>KARUR!G25</f>
        <v>3709.31</v>
      </c>
      <c r="H35" s="475">
        <f>KARUR!H25</f>
        <v>5971.56</v>
      </c>
      <c r="I35" s="475">
        <f t="shared" si="0"/>
        <v>9680.8700000000008</v>
      </c>
      <c r="J35" s="475">
        <f t="shared" si="1"/>
        <v>4840.4350000000004</v>
      </c>
      <c r="K35" s="475">
        <f t="shared" si="2"/>
        <v>160.98843181076805</v>
      </c>
    </row>
    <row r="36" spans="1:11" s="377" customFormat="1" ht="14.25" x14ac:dyDescent="0.2">
      <c r="A36" s="378">
        <v>26</v>
      </c>
      <c r="B36" s="379" t="s">
        <v>39</v>
      </c>
      <c r="C36" s="475">
        <f>KOTAK!C25</f>
        <v>4</v>
      </c>
      <c r="D36" s="475">
        <f>KOTAK!D25</f>
        <v>1</v>
      </c>
      <c r="E36" s="475">
        <f>KOTAK!E25</f>
        <v>4</v>
      </c>
      <c r="F36" s="475">
        <f>KOTAK!F25</f>
        <v>9</v>
      </c>
      <c r="G36" s="475">
        <f>KOTAK!G25</f>
        <v>22974.23</v>
      </c>
      <c r="H36" s="475">
        <f>KOTAK!H25</f>
        <v>40783.4</v>
      </c>
      <c r="I36" s="475">
        <f t="shared" si="0"/>
        <v>63757.630000000005</v>
      </c>
      <c r="J36" s="475">
        <f t="shared" si="1"/>
        <v>7084.1811111111119</v>
      </c>
      <c r="K36" s="475">
        <f t="shared" si="2"/>
        <v>177.51802780767844</v>
      </c>
    </row>
    <row r="37" spans="1:11" s="377" customFormat="1" ht="14.25" x14ac:dyDescent="0.2">
      <c r="A37" s="378">
        <v>27</v>
      </c>
      <c r="B37" s="379" t="s">
        <v>40</v>
      </c>
      <c r="C37" s="475">
        <f>RBL!C25</f>
        <v>12</v>
      </c>
      <c r="D37" s="475">
        <f>RBL!D25</f>
        <v>9</v>
      </c>
      <c r="E37" s="475">
        <f>RBL!E25</f>
        <v>6</v>
      </c>
      <c r="F37" s="475">
        <f>RBL!F25</f>
        <v>27</v>
      </c>
      <c r="G37" s="475">
        <f>RBL!G25</f>
        <v>124557.8</v>
      </c>
      <c r="H37" s="475">
        <f>RBL!H25</f>
        <v>28658.77</v>
      </c>
      <c r="I37" s="475">
        <f t="shared" si="0"/>
        <v>153216.57</v>
      </c>
      <c r="J37" s="475">
        <f t="shared" si="1"/>
        <v>5674.6877777777781</v>
      </c>
      <c r="K37" s="475">
        <f t="shared" si="2"/>
        <v>23.008410553172904</v>
      </c>
    </row>
    <row r="38" spans="1:11" s="377" customFormat="1" ht="14.25" x14ac:dyDescent="0.2">
      <c r="A38" s="378">
        <v>28</v>
      </c>
      <c r="B38" s="379" t="s">
        <v>41</v>
      </c>
      <c r="C38" s="475">
        <f>YES!C25</f>
        <v>3</v>
      </c>
      <c r="D38" s="475">
        <f>YES!D25</f>
        <v>3</v>
      </c>
      <c r="E38" s="475">
        <f>YES!E25</f>
        <v>2</v>
      </c>
      <c r="F38" s="475">
        <f>YES!F25</f>
        <v>8</v>
      </c>
      <c r="G38" s="475">
        <f>YES!G25</f>
        <v>11716.59</v>
      </c>
      <c r="H38" s="475">
        <f>YES!H25</f>
        <v>30517.82</v>
      </c>
      <c r="I38" s="475">
        <f t="shared" si="0"/>
        <v>42234.41</v>
      </c>
      <c r="J38" s="475">
        <f t="shared" si="1"/>
        <v>5279.3012500000004</v>
      </c>
      <c r="K38" s="475">
        <f t="shared" si="2"/>
        <v>260.46673989616431</v>
      </c>
    </row>
    <row r="39" spans="1:11" s="377" customFormat="1" ht="14.25" x14ac:dyDescent="0.2">
      <c r="A39" s="378">
        <v>29</v>
      </c>
      <c r="B39" s="379" t="s">
        <v>43</v>
      </c>
      <c r="C39" s="475">
        <f>AU!C25</f>
        <v>0</v>
      </c>
      <c r="D39" s="475">
        <f>AU!D25</f>
        <v>1</v>
      </c>
      <c r="E39" s="475">
        <f>AU!E25</f>
        <v>1</v>
      </c>
      <c r="F39" s="475">
        <f>AU!F25</f>
        <v>2</v>
      </c>
      <c r="G39" s="475">
        <f>AU!G25</f>
        <v>25619.75</v>
      </c>
      <c r="H39" s="475">
        <f>AU!H25</f>
        <v>12991.52</v>
      </c>
      <c r="I39" s="475">
        <f t="shared" si="0"/>
        <v>38611.270000000004</v>
      </c>
      <c r="J39" s="475">
        <f t="shared" si="1"/>
        <v>19305.635000000002</v>
      </c>
      <c r="K39" s="475">
        <f t="shared" si="2"/>
        <v>50.709003795899655</v>
      </c>
    </row>
    <row r="40" spans="1:11" s="377" customFormat="1" ht="14.25" x14ac:dyDescent="0.2">
      <c r="A40" s="378">
        <v>30</v>
      </c>
      <c r="B40" s="379" t="s">
        <v>44</v>
      </c>
      <c r="C40" s="475">
        <f>Equitas!C25</f>
        <v>1</v>
      </c>
      <c r="D40" s="475">
        <f>Equitas!D25</f>
        <v>1</v>
      </c>
      <c r="E40" s="475">
        <f>Equitas!E25</f>
        <v>5</v>
      </c>
      <c r="F40" s="475">
        <f>Equitas!F25</f>
        <v>7</v>
      </c>
      <c r="G40" s="475">
        <f>Equitas!G25</f>
        <v>12728.18</v>
      </c>
      <c r="H40" s="475">
        <f>Equitas!H25</f>
        <v>12187.41</v>
      </c>
      <c r="I40" s="475">
        <f t="shared" si="0"/>
        <v>24915.59</v>
      </c>
      <c r="J40" s="475">
        <f t="shared" si="1"/>
        <v>3559.37</v>
      </c>
      <c r="K40" s="475">
        <f t="shared" si="2"/>
        <v>95.751395721933534</v>
      </c>
    </row>
    <row r="41" spans="1:11" s="377" customFormat="1" ht="14.25" x14ac:dyDescent="0.2">
      <c r="A41" s="378">
        <v>31</v>
      </c>
      <c r="B41" s="379" t="s">
        <v>45</v>
      </c>
      <c r="C41" s="475">
        <f>ESAF!C25</f>
        <v>0</v>
      </c>
      <c r="D41" s="475">
        <f>ESAF!D25</f>
        <v>0</v>
      </c>
      <c r="E41" s="475">
        <f>ESAF!E25</f>
        <v>1</v>
      </c>
      <c r="F41" s="475">
        <f>ESAF!F25</f>
        <v>1</v>
      </c>
      <c r="G41" s="475">
        <f>ESAF!G25</f>
        <v>2.34</v>
      </c>
      <c r="H41" s="475">
        <f>ESAF!H25</f>
        <v>0</v>
      </c>
      <c r="I41" s="475">
        <f t="shared" si="0"/>
        <v>2.34</v>
      </c>
      <c r="J41" s="475">
        <f t="shared" si="1"/>
        <v>2.34</v>
      </c>
      <c r="K41" s="475">
        <f t="shared" si="2"/>
        <v>0</v>
      </c>
    </row>
    <row r="42" spans="1:11" s="377" customFormat="1" ht="14.25" x14ac:dyDescent="0.2">
      <c r="A42" s="378">
        <v>32</v>
      </c>
      <c r="B42" s="379" t="s">
        <v>46</v>
      </c>
      <c r="C42" s="475">
        <f>Fincare!C25</f>
        <v>0</v>
      </c>
      <c r="D42" s="475">
        <f>Fincare!D25</f>
        <v>0</v>
      </c>
      <c r="E42" s="475">
        <f>Fincare!E25</f>
        <v>2</v>
      </c>
      <c r="F42" s="475">
        <f>Fincare!F25</f>
        <v>2</v>
      </c>
      <c r="G42" s="475">
        <f>Fincare!G25</f>
        <v>28.58</v>
      </c>
      <c r="H42" s="475">
        <f>Fincare!H25</f>
        <v>660.42</v>
      </c>
      <c r="I42" s="475">
        <f t="shared" si="0"/>
        <v>689</v>
      </c>
      <c r="J42" s="475">
        <f t="shared" si="1"/>
        <v>344.5</v>
      </c>
      <c r="K42" s="475">
        <f t="shared" si="2"/>
        <v>2310.7767669699092</v>
      </c>
    </row>
    <row r="43" spans="1:11" s="377" customFormat="1" ht="14.25" x14ac:dyDescent="0.2">
      <c r="A43" s="378">
        <v>33</v>
      </c>
      <c r="B43" s="379" t="s">
        <v>47</v>
      </c>
      <c r="C43" s="475">
        <f>Jana!C25</f>
        <v>0</v>
      </c>
      <c r="D43" s="475">
        <f>Jana!D25</f>
        <v>0</v>
      </c>
      <c r="E43" s="475">
        <f>Jana!E25</f>
        <v>0</v>
      </c>
      <c r="F43" s="475">
        <f>Jana!F25</f>
        <v>0</v>
      </c>
      <c r="G43" s="475">
        <f>Jana!G25</f>
        <v>0</v>
      </c>
      <c r="H43" s="475">
        <f>Jana!H25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377" customFormat="1" ht="14.25" x14ac:dyDescent="0.2">
      <c r="A44" s="378">
        <v>34</v>
      </c>
      <c r="B44" s="379" t="s">
        <v>48</v>
      </c>
      <c r="C44" s="475">
        <f>Suryoday!C25</f>
        <v>6</v>
      </c>
      <c r="D44" s="475">
        <f>Suryoday!D25</f>
        <v>0</v>
      </c>
      <c r="E44" s="475">
        <f>Suryoday!E25</f>
        <v>5</v>
      </c>
      <c r="F44" s="475">
        <f>Suryoday!F25</f>
        <v>11</v>
      </c>
      <c r="G44" s="475">
        <f>Suryoday!G25</f>
        <v>13378.86</v>
      </c>
      <c r="H44" s="475">
        <f>Suryoday!H25</f>
        <v>5841.76</v>
      </c>
      <c r="I44" s="475">
        <f t="shared" si="0"/>
        <v>19220.620000000003</v>
      </c>
      <c r="J44" s="475">
        <f t="shared" si="1"/>
        <v>1747.3290909090911</v>
      </c>
      <c r="K44" s="475">
        <f t="shared" si="2"/>
        <v>43.6641089001604</v>
      </c>
    </row>
    <row r="45" spans="1:11" s="377" customFormat="1" ht="14.25" x14ac:dyDescent="0.2">
      <c r="A45" s="378">
        <v>35</v>
      </c>
      <c r="B45" s="379" t="s">
        <v>49</v>
      </c>
      <c r="C45" s="475">
        <f>Ujjivan!C25</f>
        <v>0</v>
      </c>
      <c r="D45" s="475">
        <f>Ujjivan!D25</f>
        <v>0</v>
      </c>
      <c r="E45" s="475">
        <f>Ujjivan!E25</f>
        <v>2</v>
      </c>
      <c r="F45" s="475">
        <f>Ujjivan!F25</f>
        <v>2</v>
      </c>
      <c r="G45" s="475">
        <f>Ujjivan!G25</f>
        <v>2173.23</v>
      </c>
      <c r="H45" s="475">
        <f>Ujjivan!H25</f>
        <v>6944.56</v>
      </c>
      <c r="I45" s="475">
        <f t="shared" si="0"/>
        <v>9117.7900000000009</v>
      </c>
      <c r="J45" s="475">
        <f t="shared" si="1"/>
        <v>4558.8950000000004</v>
      </c>
      <c r="K45" s="475">
        <f t="shared" si="2"/>
        <v>319.55016266110812</v>
      </c>
    </row>
    <row r="46" spans="1:11" s="377" customFormat="1" ht="14.25" x14ac:dyDescent="0.2">
      <c r="A46" s="378">
        <v>36</v>
      </c>
      <c r="B46" s="379" t="s">
        <v>50</v>
      </c>
      <c r="C46" s="475">
        <f>utkarsh!C25</f>
        <v>0</v>
      </c>
      <c r="D46" s="475">
        <f>utkarsh!D25</f>
        <v>0</v>
      </c>
      <c r="E46" s="475">
        <f>utkarsh!E25</f>
        <v>1</v>
      </c>
      <c r="F46" s="475">
        <f>utkarsh!F25</f>
        <v>1</v>
      </c>
      <c r="G46" s="475">
        <f>utkarsh!G25</f>
        <v>3139.26</v>
      </c>
      <c r="H46" s="475">
        <f>utkarsh!H25</f>
        <v>100.47</v>
      </c>
      <c r="I46" s="475">
        <f t="shared" si="0"/>
        <v>3239.73</v>
      </c>
      <c r="J46" s="475">
        <f t="shared" si="1"/>
        <v>3239.73</v>
      </c>
      <c r="K46" s="475">
        <f t="shared" si="2"/>
        <v>3.2004357714875473</v>
      </c>
    </row>
    <row r="47" spans="1:11" s="377" customFormat="1" ht="14.25" x14ac:dyDescent="0.2">
      <c r="A47" s="378">
        <v>37</v>
      </c>
      <c r="B47" s="379" t="s">
        <v>52</v>
      </c>
      <c r="C47" s="475">
        <f>DBS!C25</f>
        <v>7</v>
      </c>
      <c r="D47" s="475">
        <f>DBS!D25</f>
        <v>1</v>
      </c>
      <c r="E47" s="475">
        <f>DBS!E25</f>
        <v>0</v>
      </c>
      <c r="F47" s="475">
        <f>DBS!F25</f>
        <v>8</v>
      </c>
      <c r="G47" s="475">
        <f>DBS!G25</f>
        <v>1115.79</v>
      </c>
      <c r="H47" s="475">
        <f>DBS!H25</f>
        <v>3018.15</v>
      </c>
      <c r="I47" s="475">
        <f t="shared" si="0"/>
        <v>4133.9400000000005</v>
      </c>
      <c r="J47" s="475">
        <f t="shared" si="1"/>
        <v>516.74250000000006</v>
      </c>
      <c r="K47" s="475">
        <f t="shared" si="2"/>
        <v>270.49444787997743</v>
      </c>
    </row>
    <row r="48" spans="1:11" s="377" customFormat="1" ht="14.25" x14ac:dyDescent="0.2">
      <c r="A48" s="378">
        <v>38</v>
      </c>
      <c r="B48" s="379" t="s">
        <v>54</v>
      </c>
      <c r="C48" s="475">
        <f>APB!C25</f>
        <v>0</v>
      </c>
      <c r="D48" s="475">
        <f>APB!D25</f>
        <v>0</v>
      </c>
      <c r="E48" s="475">
        <f>APB!E25</f>
        <v>0</v>
      </c>
      <c r="F48" s="475">
        <f>APB!F25</f>
        <v>0</v>
      </c>
      <c r="G48" s="475">
        <f>APB!G25</f>
        <v>0</v>
      </c>
      <c r="H48" s="475">
        <f>APB!H25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77" customFormat="1" ht="14.25" x14ac:dyDescent="0.2">
      <c r="A49" s="378">
        <v>39</v>
      </c>
      <c r="B49" s="379" t="s">
        <v>55</v>
      </c>
      <c r="C49" s="475">
        <f>FINO!C25</f>
        <v>0</v>
      </c>
      <c r="D49" s="475">
        <f>FINO!D25</f>
        <v>0</v>
      </c>
      <c r="E49" s="475">
        <f>FINO!E25</f>
        <v>0</v>
      </c>
      <c r="F49" s="475">
        <f>FINO!F25</f>
        <v>0</v>
      </c>
      <c r="G49" s="475">
        <f>FINO!G25</f>
        <v>0</v>
      </c>
      <c r="H49" s="475">
        <f>FINO!H25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77" customFormat="1" ht="14.25" x14ac:dyDescent="0.2">
      <c r="A50" s="378">
        <v>40</v>
      </c>
      <c r="B50" s="379" t="s">
        <v>56</v>
      </c>
      <c r="C50" s="475">
        <f>'Indian Post'!C25</f>
        <v>0</v>
      </c>
      <c r="D50" s="475">
        <f>'Indian Post'!D25</f>
        <v>0</v>
      </c>
      <c r="E50" s="475">
        <f>'Indian Post'!E25</f>
        <v>1</v>
      </c>
      <c r="F50" s="475">
        <f>'Indian Post'!F25</f>
        <v>1</v>
      </c>
      <c r="G50" s="475">
        <f>'Indian Post'!G25</f>
        <v>2161.19</v>
      </c>
      <c r="H50" s="475">
        <f>'Indian Post'!H25</f>
        <v>0</v>
      </c>
      <c r="I50" s="475">
        <f t="shared" si="0"/>
        <v>2161.19</v>
      </c>
      <c r="J50" s="475">
        <f t="shared" si="1"/>
        <v>2161.19</v>
      </c>
      <c r="K50" s="475">
        <f t="shared" si="2"/>
        <v>0</v>
      </c>
    </row>
    <row r="51" spans="1:11" s="377" customFormat="1" ht="14.25" x14ac:dyDescent="0.2">
      <c r="A51" s="378">
        <v>41</v>
      </c>
      <c r="B51" s="379" t="s">
        <v>58</v>
      </c>
      <c r="C51" s="475">
        <f>'Maharashtra GB'!C25</f>
        <v>0</v>
      </c>
      <c r="D51" s="475">
        <f>'Maharashtra GB'!D25</f>
        <v>0</v>
      </c>
      <c r="E51" s="475">
        <f>'Maharashtra GB'!E25</f>
        <v>0</v>
      </c>
      <c r="F51" s="475">
        <f>'Maharashtra GB'!F25</f>
        <v>0</v>
      </c>
      <c r="G51" s="475">
        <f>'Maharashtra GB'!G25</f>
        <v>0</v>
      </c>
      <c r="H51" s="475">
        <f>'Maharashtra GB'!H25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77" customFormat="1" ht="14.25" x14ac:dyDescent="0.2">
      <c r="A52" s="378">
        <v>42</v>
      </c>
      <c r="B52" s="379" t="s">
        <v>59</v>
      </c>
      <c r="C52" s="475">
        <f>'Vidharbha Konkan GB'!C25</f>
        <v>1</v>
      </c>
      <c r="D52" s="475">
        <f>'Vidharbha Konkan GB'!D25</f>
        <v>6</v>
      </c>
      <c r="E52" s="475">
        <f>'Vidharbha Konkan GB'!E25</f>
        <v>1</v>
      </c>
      <c r="F52" s="475">
        <f>'Vidharbha Konkan GB'!F25</f>
        <v>8</v>
      </c>
      <c r="G52" s="475">
        <f>'Vidharbha Konkan GB'!G25</f>
        <v>4544.8</v>
      </c>
      <c r="H52" s="475">
        <f>'Vidharbha Konkan GB'!H25</f>
        <v>11466.2</v>
      </c>
      <c r="I52" s="475">
        <f t="shared" si="0"/>
        <v>16011</v>
      </c>
      <c r="J52" s="475">
        <f t="shared" si="1"/>
        <v>2001.375</v>
      </c>
      <c r="K52" s="475">
        <f t="shared" si="2"/>
        <v>252.29273015314203</v>
      </c>
    </row>
    <row r="53" spans="1:11" s="377" customFormat="1" ht="14.25" x14ac:dyDescent="0.2">
      <c r="A53" s="378">
        <v>43</v>
      </c>
      <c r="B53" s="379" t="s">
        <v>61</v>
      </c>
      <c r="C53" s="475">
        <f>M.S.Coop!C25</f>
        <v>148</v>
      </c>
      <c r="D53" s="475">
        <f>M.S.Coop!D25</f>
        <v>31</v>
      </c>
      <c r="E53" s="475">
        <f>M.S.Coop!E25</f>
        <v>14</v>
      </c>
      <c r="F53" s="475">
        <f>M.S.Coop!F25</f>
        <v>193</v>
      </c>
      <c r="G53" s="475">
        <f>M.S.Coop!G25</f>
        <v>747045.34</v>
      </c>
      <c r="H53" s="475">
        <f>M.S.Coop!H25</f>
        <v>523203.75</v>
      </c>
      <c r="I53" s="475">
        <f t="shared" si="0"/>
        <v>1270249.0899999999</v>
      </c>
      <c r="J53" s="475">
        <f t="shared" si="1"/>
        <v>6581.6015025906727</v>
      </c>
      <c r="K53" s="475">
        <f t="shared" si="2"/>
        <v>70.036411712306517</v>
      </c>
    </row>
    <row r="54" spans="1:11" s="376" customFormat="1" ht="15" x14ac:dyDescent="0.2">
      <c r="A54" s="552" t="s">
        <v>63</v>
      </c>
      <c r="B54" s="553"/>
      <c r="C54" s="476">
        <f t="shared" ref="C54:I54" si="3">SUM(C4:C53)</f>
        <v>324</v>
      </c>
      <c r="D54" s="476">
        <f t="shared" si="3"/>
        <v>156</v>
      </c>
      <c r="E54" s="476">
        <f t="shared" si="3"/>
        <v>168</v>
      </c>
      <c r="F54" s="476">
        <f t="shared" si="3"/>
        <v>648</v>
      </c>
      <c r="G54" s="477">
        <f t="shared" si="3"/>
        <v>3646401.419999999</v>
      </c>
      <c r="H54" s="477">
        <f t="shared" si="3"/>
        <v>2992330.92</v>
      </c>
      <c r="I54" s="477">
        <f t="shared" si="3"/>
        <v>6638732.3400000008</v>
      </c>
      <c r="J54" s="477">
        <f t="shared" si="1"/>
        <v>10244.957314814816</v>
      </c>
      <c r="K54" s="477">
        <f t="shared" si="2"/>
        <v>82.062575546057147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178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81" customFormat="1" ht="14.25" x14ac:dyDescent="0.2">
      <c r="A11" s="382">
        <v>1</v>
      </c>
      <c r="B11" s="383" t="s">
        <v>13</v>
      </c>
      <c r="C11" s="475">
        <f>BOB!C26</f>
        <v>1</v>
      </c>
      <c r="D11" s="475">
        <f>BOB!D26</f>
        <v>1</v>
      </c>
      <c r="E11" s="475">
        <f>BOB!E26</f>
        <v>3</v>
      </c>
      <c r="F11" s="475">
        <f>BOB!F26</f>
        <v>5</v>
      </c>
      <c r="G11" s="475">
        <f>BOB!G26</f>
        <v>38442.730000000003</v>
      </c>
      <c r="H11" s="475">
        <f>BOB!H26</f>
        <v>29162.97</v>
      </c>
      <c r="I11" s="475">
        <f t="shared" ref="I11:I53" si="0">(G11+H11)</f>
        <v>67605.700000000012</v>
      </c>
      <c r="J11" s="475">
        <f t="shared" ref="J11:J54" si="1">(I11/F11)</f>
        <v>13521.140000000003</v>
      </c>
      <c r="K11" s="475">
        <f t="shared" ref="K11:K54" si="2">(H11/G11)*100</f>
        <v>75.860819457931314</v>
      </c>
    </row>
    <row r="12" spans="1:11" s="381" customFormat="1" ht="14.25" x14ac:dyDescent="0.2">
      <c r="A12" s="382">
        <v>2</v>
      </c>
      <c r="B12" s="383" t="s">
        <v>14</v>
      </c>
      <c r="C12" s="475">
        <f>BOI!C26</f>
        <v>2</v>
      </c>
      <c r="D12" s="475">
        <f>BOI!D26</f>
        <v>2</v>
      </c>
      <c r="E12" s="475">
        <f>BOI!E26</f>
        <v>3</v>
      </c>
      <c r="F12" s="475">
        <f>BOI!F26</f>
        <v>7</v>
      </c>
      <c r="G12" s="475">
        <f>BOI!G26</f>
        <v>49606.76</v>
      </c>
      <c r="H12" s="475">
        <f>BOI!H26</f>
        <v>49633.27</v>
      </c>
      <c r="I12" s="475">
        <f t="shared" si="0"/>
        <v>99240.03</v>
      </c>
      <c r="J12" s="475">
        <f t="shared" si="1"/>
        <v>14177.147142857142</v>
      </c>
      <c r="K12" s="475">
        <f t="shared" si="2"/>
        <v>100.05344029724981</v>
      </c>
    </row>
    <row r="13" spans="1:11" s="381" customFormat="1" ht="14.25" x14ac:dyDescent="0.2">
      <c r="A13" s="382">
        <v>3</v>
      </c>
      <c r="B13" s="383" t="s">
        <v>15</v>
      </c>
      <c r="C13" s="475">
        <f>BM!C26</f>
        <v>9</v>
      </c>
      <c r="D13" s="475">
        <f>BM!D26</f>
        <v>5</v>
      </c>
      <c r="E13" s="475">
        <f>BM!E26</f>
        <v>6</v>
      </c>
      <c r="F13" s="475">
        <f>BM!F26</f>
        <v>20</v>
      </c>
      <c r="G13" s="475">
        <f>BM!G26</f>
        <v>163155.78</v>
      </c>
      <c r="H13" s="475">
        <f>BM!H26</f>
        <v>93945.4</v>
      </c>
      <c r="I13" s="475">
        <f t="shared" si="0"/>
        <v>257101.18</v>
      </c>
      <c r="J13" s="475">
        <f t="shared" si="1"/>
        <v>12855.058999999999</v>
      </c>
      <c r="K13" s="475">
        <f t="shared" si="2"/>
        <v>57.580185023172326</v>
      </c>
    </row>
    <row r="14" spans="1:11" s="381" customFormat="1" ht="14.25" x14ac:dyDescent="0.2">
      <c r="A14" s="382">
        <v>4</v>
      </c>
      <c r="B14" s="383" t="s">
        <v>16</v>
      </c>
      <c r="C14" s="475">
        <f>CB!C26</f>
        <v>0</v>
      </c>
      <c r="D14" s="475">
        <f>CB!D26</f>
        <v>0</v>
      </c>
      <c r="E14" s="475">
        <f>CB!E26</f>
        <v>3</v>
      </c>
      <c r="F14" s="475">
        <f>CB!F26</f>
        <v>3</v>
      </c>
      <c r="G14" s="475">
        <f>CB!G26</f>
        <v>18141.490000000002</v>
      </c>
      <c r="H14" s="475">
        <f>CB!H26</f>
        <v>11968.04</v>
      </c>
      <c r="I14" s="475">
        <f t="shared" si="0"/>
        <v>30109.530000000002</v>
      </c>
      <c r="J14" s="475">
        <f t="shared" si="1"/>
        <v>10036.51</v>
      </c>
      <c r="K14" s="475">
        <f t="shared" si="2"/>
        <v>65.970545969487631</v>
      </c>
    </row>
    <row r="15" spans="1:11" s="381" customFormat="1" ht="14.25" x14ac:dyDescent="0.2">
      <c r="A15" s="382">
        <v>5</v>
      </c>
      <c r="B15" s="383" t="s">
        <v>17</v>
      </c>
      <c r="C15" s="475">
        <f>CBI!C26</f>
        <v>1</v>
      </c>
      <c r="D15" s="475">
        <f>CBI!D26</f>
        <v>2</v>
      </c>
      <c r="E15" s="475">
        <f>CBI!E26</f>
        <v>2</v>
      </c>
      <c r="F15" s="475">
        <f>CBI!F26</f>
        <v>5</v>
      </c>
      <c r="G15" s="475">
        <f>CBI!G26</f>
        <v>29050.94</v>
      </c>
      <c r="H15" s="475">
        <f>CBI!H26</f>
        <v>30214.83</v>
      </c>
      <c r="I15" s="475">
        <f t="shared" si="0"/>
        <v>59265.770000000004</v>
      </c>
      <c r="J15" s="475">
        <f t="shared" si="1"/>
        <v>11853.154</v>
      </c>
      <c r="K15" s="475">
        <f t="shared" si="2"/>
        <v>104.00637638575552</v>
      </c>
    </row>
    <row r="16" spans="1:11" s="381" customFormat="1" ht="14.25" x14ac:dyDescent="0.2">
      <c r="A16" s="382">
        <v>6</v>
      </c>
      <c r="B16" s="383" t="s">
        <v>18</v>
      </c>
      <c r="C16" s="475">
        <f>IB!C26</f>
        <v>2</v>
      </c>
      <c r="D16" s="475">
        <f>IB!D26</f>
        <v>0</v>
      </c>
      <c r="E16" s="475">
        <f>IB!E26</f>
        <v>2</v>
      </c>
      <c r="F16" s="475">
        <f>IB!F26</f>
        <v>4</v>
      </c>
      <c r="G16" s="475">
        <f>IB!G26</f>
        <v>15972.64</v>
      </c>
      <c r="H16" s="475">
        <f>IB!H26</f>
        <v>8382.7800000000007</v>
      </c>
      <c r="I16" s="475">
        <f t="shared" si="0"/>
        <v>24355.42</v>
      </c>
      <c r="J16" s="475">
        <f t="shared" si="1"/>
        <v>6088.8549999999996</v>
      </c>
      <c r="K16" s="475">
        <f t="shared" si="2"/>
        <v>52.482119424215412</v>
      </c>
    </row>
    <row r="17" spans="1:11" s="381" customFormat="1" ht="14.25" x14ac:dyDescent="0.2">
      <c r="A17" s="382">
        <v>7</v>
      </c>
      <c r="B17" s="383" t="s">
        <v>19</v>
      </c>
      <c r="C17" s="475">
        <f>IOB!C26</f>
        <v>0</v>
      </c>
      <c r="D17" s="475">
        <f>IOB!D26</f>
        <v>0</v>
      </c>
      <c r="E17" s="475">
        <f>IOB!E26</f>
        <v>1</v>
      </c>
      <c r="F17" s="475">
        <f>IOB!F26</f>
        <v>1</v>
      </c>
      <c r="G17" s="475">
        <f>IOB!G26</f>
        <v>3748.6</v>
      </c>
      <c r="H17" s="475">
        <f>IOB!H26</f>
        <v>3625.9</v>
      </c>
      <c r="I17" s="475">
        <f t="shared" si="0"/>
        <v>7374.5</v>
      </c>
      <c r="J17" s="475">
        <f t="shared" si="1"/>
        <v>7374.5</v>
      </c>
      <c r="K17" s="475">
        <f t="shared" si="2"/>
        <v>96.72677799711893</v>
      </c>
    </row>
    <row r="18" spans="1:11" s="381" customFormat="1" ht="14.25" x14ac:dyDescent="0.2">
      <c r="A18" s="382">
        <v>8</v>
      </c>
      <c r="B18" s="383" t="s">
        <v>20</v>
      </c>
      <c r="C18" s="475">
        <f>PSB!C26</f>
        <v>0</v>
      </c>
      <c r="D18" s="475">
        <f>PSB!D26</f>
        <v>0</v>
      </c>
      <c r="E18" s="475">
        <f>PSB!E26</f>
        <v>0</v>
      </c>
      <c r="F18" s="475">
        <f>PSB!F26</f>
        <v>0</v>
      </c>
      <c r="G18" s="475">
        <f>PSB!G26</f>
        <v>0</v>
      </c>
      <c r="H18" s="475">
        <f>PSB!H26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381" customFormat="1" ht="14.25" x14ac:dyDescent="0.2">
      <c r="A19" s="382">
        <v>9</v>
      </c>
      <c r="B19" s="383" t="s">
        <v>21</v>
      </c>
      <c r="C19" s="475">
        <f>PNB!C26</f>
        <v>1</v>
      </c>
      <c r="D19" s="475">
        <f>PNB!D26</f>
        <v>0</v>
      </c>
      <c r="E19" s="475">
        <f>PNB!E26</f>
        <v>2</v>
      </c>
      <c r="F19" s="475">
        <f>PNB!F26</f>
        <v>3</v>
      </c>
      <c r="G19" s="475">
        <f>PNB!G26</f>
        <v>9412.7900000000009</v>
      </c>
      <c r="H19" s="475">
        <f>PNB!H26</f>
        <v>7301.07</v>
      </c>
      <c r="I19" s="475">
        <f t="shared" si="0"/>
        <v>16713.86</v>
      </c>
      <c r="J19" s="475">
        <f t="shared" si="1"/>
        <v>5571.2866666666669</v>
      </c>
      <c r="K19" s="475">
        <f t="shared" si="2"/>
        <v>77.565418967171254</v>
      </c>
    </row>
    <row r="20" spans="1:11" s="381" customFormat="1" ht="14.25" x14ac:dyDescent="0.2">
      <c r="A20" s="382">
        <v>10</v>
      </c>
      <c r="B20" s="383" t="s">
        <v>22</v>
      </c>
      <c r="C20" s="475">
        <f>SBI!C26</f>
        <v>12</v>
      </c>
      <c r="D20" s="475">
        <f>SBI!D26</f>
        <v>15</v>
      </c>
      <c r="E20" s="475">
        <f>SBI!E26</f>
        <v>15</v>
      </c>
      <c r="F20" s="475">
        <f>SBI!F26</f>
        <v>42</v>
      </c>
      <c r="G20" s="475">
        <f>SBI!G26</f>
        <v>477552.28</v>
      </c>
      <c r="H20" s="475">
        <f>SBI!H26</f>
        <v>231576.22</v>
      </c>
      <c r="I20" s="475">
        <f t="shared" si="0"/>
        <v>709128.5</v>
      </c>
      <c r="J20" s="475">
        <f t="shared" si="1"/>
        <v>16884.011904761905</v>
      </c>
      <c r="K20" s="475">
        <f t="shared" si="2"/>
        <v>48.492328421089312</v>
      </c>
    </row>
    <row r="21" spans="1:11" s="381" customFormat="1" ht="14.25" x14ac:dyDescent="0.2">
      <c r="A21" s="382">
        <v>11</v>
      </c>
      <c r="B21" s="383" t="s">
        <v>23</v>
      </c>
      <c r="C21" s="475">
        <f>UCO!C26</f>
        <v>0</v>
      </c>
      <c r="D21" s="475">
        <f>UCO!D26</f>
        <v>0</v>
      </c>
      <c r="E21" s="475">
        <f>UCO!E26</f>
        <v>1</v>
      </c>
      <c r="F21" s="475">
        <f>UCO!F26</f>
        <v>1</v>
      </c>
      <c r="G21" s="475">
        <f>UCO!G26</f>
        <v>2157.5100000000002</v>
      </c>
      <c r="H21" s="475">
        <f>UCO!H26</f>
        <v>3898.15</v>
      </c>
      <c r="I21" s="475">
        <f t="shared" si="0"/>
        <v>6055.66</v>
      </c>
      <c r="J21" s="475">
        <f t="shared" si="1"/>
        <v>6055.66</v>
      </c>
      <c r="K21" s="475">
        <f t="shared" si="2"/>
        <v>180.67818920885651</v>
      </c>
    </row>
    <row r="22" spans="1:11" s="381" customFormat="1" ht="14.25" x14ac:dyDescent="0.2">
      <c r="A22" s="382">
        <v>12</v>
      </c>
      <c r="B22" s="383" t="s">
        <v>24</v>
      </c>
      <c r="C22" s="475">
        <f>UBI!C26</f>
        <v>0</v>
      </c>
      <c r="D22" s="475">
        <f>UBI!D26</f>
        <v>0</v>
      </c>
      <c r="E22" s="475">
        <f>UBI!E26</f>
        <v>3</v>
      </c>
      <c r="F22" s="475">
        <f>UBI!F26</f>
        <v>3</v>
      </c>
      <c r="G22" s="475">
        <f>UBI!G26</f>
        <v>29501.65</v>
      </c>
      <c r="H22" s="475">
        <f>UBI!H26</f>
        <v>35447.1</v>
      </c>
      <c r="I22" s="475">
        <f t="shared" si="0"/>
        <v>64948.75</v>
      </c>
      <c r="J22" s="475">
        <f t="shared" si="1"/>
        <v>21649.583333333332</v>
      </c>
      <c r="K22" s="475">
        <f t="shared" si="2"/>
        <v>120.15294059823771</v>
      </c>
    </row>
    <row r="23" spans="1:11" s="381" customFormat="1" ht="14.25" x14ac:dyDescent="0.2">
      <c r="A23" s="382">
        <v>13</v>
      </c>
      <c r="B23" s="383" t="s">
        <v>26</v>
      </c>
      <c r="C23" s="475">
        <f>AXIS!C26</f>
        <v>0</v>
      </c>
      <c r="D23" s="475">
        <f>AXIS!D26</f>
        <v>0</v>
      </c>
      <c r="E23" s="475">
        <f>AXIS!E26</f>
        <v>3</v>
      </c>
      <c r="F23" s="475">
        <f>AXIS!F26</f>
        <v>3</v>
      </c>
      <c r="G23" s="475">
        <f>AXIS!G26</f>
        <v>19484.830000000002</v>
      </c>
      <c r="H23" s="475">
        <f>AXIS!H26</f>
        <v>22618.92</v>
      </c>
      <c r="I23" s="475">
        <f t="shared" si="0"/>
        <v>42103.75</v>
      </c>
      <c r="J23" s="475">
        <f t="shared" si="1"/>
        <v>14034.583333333334</v>
      </c>
      <c r="K23" s="475">
        <f t="shared" si="2"/>
        <v>116.08476953609551</v>
      </c>
    </row>
    <row r="24" spans="1:11" s="381" customFormat="1" ht="14.25" x14ac:dyDescent="0.2">
      <c r="A24" s="382">
        <v>14</v>
      </c>
      <c r="B24" s="383" t="s">
        <v>27</v>
      </c>
      <c r="C24" s="475">
        <f>BANDHAN!C26</f>
        <v>0</v>
      </c>
      <c r="D24" s="475">
        <f>BANDHAN!D26</f>
        <v>2</v>
      </c>
      <c r="E24" s="475">
        <f>BANDHAN!E26</f>
        <v>3</v>
      </c>
      <c r="F24" s="475">
        <f>BANDHAN!F26</f>
        <v>5</v>
      </c>
      <c r="G24" s="475">
        <f>BANDHAN!G26</f>
        <v>199.61</v>
      </c>
      <c r="H24" s="475">
        <f>BANDHAN!H26</f>
        <v>16171.76</v>
      </c>
      <c r="I24" s="475">
        <f t="shared" si="0"/>
        <v>16371.37</v>
      </c>
      <c r="J24" s="475">
        <f t="shared" si="1"/>
        <v>3274.2740000000003</v>
      </c>
      <c r="K24" s="475">
        <f t="shared" si="2"/>
        <v>8101.6782726316305</v>
      </c>
    </row>
    <row r="25" spans="1:11" s="381" customFormat="1" ht="14.25" x14ac:dyDescent="0.2">
      <c r="A25" s="382">
        <v>15</v>
      </c>
      <c r="B25" s="383" t="s">
        <v>28</v>
      </c>
      <c r="C25" s="475">
        <f>'CSB(CATHOLIC)'!C26</f>
        <v>0</v>
      </c>
      <c r="D25" s="475">
        <f>'CSB(CATHOLIC)'!D26</f>
        <v>0</v>
      </c>
      <c r="E25" s="475">
        <f>'CSB(CATHOLIC)'!E26</f>
        <v>0</v>
      </c>
      <c r="F25" s="475">
        <f>'CSB(CATHOLIC)'!F26</f>
        <v>0</v>
      </c>
      <c r="G25" s="475">
        <f>'CSB(CATHOLIC)'!G26</f>
        <v>0</v>
      </c>
      <c r="H25" s="475">
        <f>'CSB(CATHOLIC)'!H26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81" customFormat="1" ht="14.25" x14ac:dyDescent="0.2">
      <c r="A26" s="382">
        <v>16</v>
      </c>
      <c r="B26" s="383" t="s">
        <v>29</v>
      </c>
      <c r="C26" s="475">
        <f>DCB!C26</f>
        <v>1</v>
      </c>
      <c r="D26" s="475">
        <f>DCB!D26</f>
        <v>0</v>
      </c>
      <c r="E26" s="475">
        <f>DCB!E26</f>
        <v>1</v>
      </c>
      <c r="F26" s="475">
        <f>DCB!F26</f>
        <v>2</v>
      </c>
      <c r="G26" s="475">
        <f>DCB!G26</f>
        <v>2301.75</v>
      </c>
      <c r="H26" s="475">
        <f>DCB!H26</f>
        <v>5707.49</v>
      </c>
      <c r="I26" s="475">
        <f t="shared" si="0"/>
        <v>8009.24</v>
      </c>
      <c r="J26" s="475">
        <f t="shared" si="1"/>
        <v>4004.62</v>
      </c>
      <c r="K26" s="475">
        <f t="shared" si="2"/>
        <v>247.96307157597482</v>
      </c>
    </row>
    <row r="27" spans="1:11" s="381" customFormat="1" ht="14.25" x14ac:dyDescent="0.2">
      <c r="A27" s="382">
        <v>17</v>
      </c>
      <c r="B27" s="383" t="s">
        <v>30</v>
      </c>
      <c r="C27" s="475">
        <f>DHANLAXMI!C26</f>
        <v>0</v>
      </c>
      <c r="D27" s="475">
        <f>DHANLAXMI!D26</f>
        <v>0</v>
      </c>
      <c r="E27" s="475">
        <f>DHANLAXMI!E26</f>
        <v>0</v>
      </c>
      <c r="F27" s="475">
        <f>DHANLAXMI!F26</f>
        <v>0</v>
      </c>
      <c r="G27" s="475">
        <f>DHANLAXMI!G26</f>
        <v>0</v>
      </c>
      <c r="H27" s="475">
        <f>DHANLAXMI!H26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81" customFormat="1" ht="14.25" x14ac:dyDescent="0.2">
      <c r="A28" s="382">
        <v>18</v>
      </c>
      <c r="B28" s="383" t="s">
        <v>31</v>
      </c>
      <c r="C28" s="475">
        <f>FEDERAL!C26</f>
        <v>0</v>
      </c>
      <c r="D28" s="475">
        <f>FEDERAL!D26</f>
        <v>0</v>
      </c>
      <c r="E28" s="475">
        <f>FEDERAL!E26</f>
        <v>0</v>
      </c>
      <c r="F28" s="475">
        <f>FEDERAL!F26</f>
        <v>0</v>
      </c>
      <c r="G28" s="475">
        <f>FEDERAL!G26</f>
        <v>0</v>
      </c>
      <c r="H28" s="475">
        <f>FEDERAL!H26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81" customFormat="1" ht="14.25" x14ac:dyDescent="0.2">
      <c r="A29" s="382">
        <v>19</v>
      </c>
      <c r="B29" s="383" t="s">
        <v>32</v>
      </c>
      <c r="C29" s="475">
        <f>HDFC!C26</f>
        <v>1</v>
      </c>
      <c r="D29" s="475">
        <f>HDFC!D26</f>
        <v>1</v>
      </c>
      <c r="E29" s="475">
        <f>HDFC!E26</f>
        <v>4</v>
      </c>
      <c r="F29" s="475">
        <f>HDFC!F26</f>
        <v>6</v>
      </c>
      <c r="G29" s="475">
        <f>HDFC!G26</f>
        <v>47965.15</v>
      </c>
      <c r="H29" s="475">
        <f>HDFC!H26</f>
        <v>91515.16</v>
      </c>
      <c r="I29" s="475">
        <f t="shared" si="0"/>
        <v>139480.31</v>
      </c>
      <c r="J29" s="475">
        <f t="shared" si="1"/>
        <v>23246.718333333334</v>
      </c>
      <c r="K29" s="475">
        <f t="shared" si="2"/>
        <v>190.79510853192369</v>
      </c>
    </row>
    <row r="30" spans="1:11" s="381" customFormat="1" ht="14.25" x14ac:dyDescent="0.2">
      <c r="A30" s="382">
        <v>20</v>
      </c>
      <c r="B30" s="383" t="s">
        <v>33</v>
      </c>
      <c r="C30" s="475">
        <f>ICICI!C26</f>
        <v>1</v>
      </c>
      <c r="D30" s="475">
        <f>ICICI!D26</f>
        <v>2</v>
      </c>
      <c r="E30" s="475">
        <f>ICICI!E26</f>
        <v>4</v>
      </c>
      <c r="F30" s="475">
        <f>ICICI!F26</f>
        <v>7</v>
      </c>
      <c r="G30" s="475">
        <f>ICICI!G26</f>
        <v>65422.93</v>
      </c>
      <c r="H30" s="475">
        <f>ICICI!H26</f>
        <v>79088.929999999993</v>
      </c>
      <c r="I30" s="475">
        <f t="shared" si="0"/>
        <v>144511.85999999999</v>
      </c>
      <c r="J30" s="475">
        <f t="shared" si="1"/>
        <v>20644.551428571427</v>
      </c>
      <c r="K30" s="475">
        <f t="shared" si="2"/>
        <v>120.88870064364284</v>
      </c>
    </row>
    <row r="31" spans="1:11" s="381" customFormat="1" ht="14.25" x14ac:dyDescent="0.2">
      <c r="A31" s="382">
        <v>21</v>
      </c>
      <c r="B31" s="383" t="s">
        <v>34</v>
      </c>
      <c r="C31" s="475">
        <f>IDBI!C26</f>
        <v>2</v>
      </c>
      <c r="D31" s="475">
        <f>IDBI!D26</f>
        <v>1</v>
      </c>
      <c r="E31" s="475">
        <f>IDBI!E26</f>
        <v>2</v>
      </c>
      <c r="F31" s="475">
        <f>IDBI!F26</f>
        <v>5</v>
      </c>
      <c r="G31" s="475">
        <f>IDBI!G26</f>
        <v>59522.33</v>
      </c>
      <c r="H31" s="475">
        <f>IDBI!H26</f>
        <v>14212.04</v>
      </c>
      <c r="I31" s="475">
        <f t="shared" si="0"/>
        <v>73734.37</v>
      </c>
      <c r="J31" s="475">
        <f t="shared" si="1"/>
        <v>14746.874</v>
      </c>
      <c r="K31" s="475">
        <f t="shared" si="2"/>
        <v>23.876820682254881</v>
      </c>
    </row>
    <row r="32" spans="1:11" s="381" customFormat="1" ht="14.25" x14ac:dyDescent="0.2">
      <c r="A32" s="382">
        <v>22</v>
      </c>
      <c r="B32" s="383" t="s">
        <v>35</v>
      </c>
      <c r="C32" s="475">
        <f>IDFC!C26</f>
        <v>0</v>
      </c>
      <c r="D32" s="475">
        <f>IDFC!D26</f>
        <v>0</v>
      </c>
      <c r="E32" s="475">
        <f>IDFC!E26</f>
        <v>0</v>
      </c>
      <c r="F32" s="475">
        <f>IDFC!F26</f>
        <v>0</v>
      </c>
      <c r="G32" s="475">
        <f>IDFC!G26</f>
        <v>0</v>
      </c>
      <c r="H32" s="475">
        <f>IDFC!H26</f>
        <v>32.700000000000003</v>
      </c>
      <c r="I32" s="475">
        <f t="shared" si="0"/>
        <v>32.700000000000003</v>
      </c>
      <c r="J32" s="475" t="e">
        <f t="shared" si="1"/>
        <v>#DIV/0!</v>
      </c>
      <c r="K32" s="475" t="e">
        <f t="shared" si="2"/>
        <v>#DIV/0!</v>
      </c>
    </row>
    <row r="33" spans="1:11" s="381" customFormat="1" ht="14.25" x14ac:dyDescent="0.2">
      <c r="A33" s="382">
        <v>23</v>
      </c>
      <c r="B33" s="383" t="s">
        <v>36</v>
      </c>
      <c r="C33" s="475">
        <f>INDUSIND!C26</f>
        <v>0</v>
      </c>
      <c r="D33" s="475">
        <f>INDUSIND!D26</f>
        <v>0</v>
      </c>
      <c r="E33" s="475">
        <f>INDUSIND!E26</f>
        <v>1</v>
      </c>
      <c r="F33" s="475">
        <f>INDUSIND!F26</f>
        <v>1</v>
      </c>
      <c r="G33" s="475">
        <f>INDUSIND!G26</f>
        <v>0</v>
      </c>
      <c r="H33" s="475">
        <f>INDUSIND!H26</f>
        <v>9870.0400000000009</v>
      </c>
      <c r="I33" s="475">
        <f t="shared" si="0"/>
        <v>9870.0400000000009</v>
      </c>
      <c r="J33" s="475">
        <f t="shared" si="1"/>
        <v>9870.0400000000009</v>
      </c>
      <c r="K33" s="475" t="e">
        <f t="shared" si="2"/>
        <v>#DIV/0!</v>
      </c>
    </row>
    <row r="34" spans="1:11" s="381" customFormat="1" ht="14.25" x14ac:dyDescent="0.2">
      <c r="A34" s="382">
        <v>24</v>
      </c>
      <c r="B34" s="383" t="s">
        <v>37</v>
      </c>
      <c r="C34" s="475">
        <f>KB!C26</f>
        <v>0</v>
      </c>
      <c r="D34" s="475">
        <f>KB!D26</f>
        <v>0</v>
      </c>
      <c r="E34" s="475">
        <f>KB!E26</f>
        <v>0</v>
      </c>
      <c r="F34" s="475">
        <f>KB!F26</f>
        <v>0</v>
      </c>
      <c r="G34" s="475">
        <f>KB!G26</f>
        <v>0</v>
      </c>
      <c r="H34" s="475">
        <f>KB!H26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381" customFormat="1" ht="14.25" x14ac:dyDescent="0.2">
      <c r="A35" s="382">
        <v>25</v>
      </c>
      <c r="B35" s="383" t="s">
        <v>38</v>
      </c>
      <c r="C35" s="475">
        <f>KARUR!C26</f>
        <v>0</v>
      </c>
      <c r="D35" s="475">
        <f>KARUR!D26</f>
        <v>0</v>
      </c>
      <c r="E35" s="475">
        <f>KARUR!E26</f>
        <v>0</v>
      </c>
      <c r="F35" s="475">
        <f>KARUR!F26</f>
        <v>0</v>
      </c>
      <c r="G35" s="475">
        <f>KARUR!G26</f>
        <v>0</v>
      </c>
      <c r="H35" s="475">
        <f>KARUR!H26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381" customFormat="1" ht="14.25" x14ac:dyDescent="0.2">
      <c r="A36" s="382">
        <v>26</v>
      </c>
      <c r="B36" s="383" t="s">
        <v>39</v>
      </c>
      <c r="C36" s="475">
        <f>KOTAK!C26</f>
        <v>2</v>
      </c>
      <c r="D36" s="475">
        <f>KOTAK!D26</f>
        <v>0</v>
      </c>
      <c r="E36" s="475">
        <f>KOTAK!E26</f>
        <v>0</v>
      </c>
      <c r="F36" s="475">
        <f>KOTAK!F26</f>
        <v>2</v>
      </c>
      <c r="G36" s="475">
        <f>KOTAK!G26</f>
        <v>5037.08</v>
      </c>
      <c r="H36" s="475">
        <f>KOTAK!H26</f>
        <v>19178.580000000002</v>
      </c>
      <c r="I36" s="475">
        <f t="shared" si="0"/>
        <v>24215.660000000003</v>
      </c>
      <c r="J36" s="475">
        <f t="shared" si="1"/>
        <v>12107.830000000002</v>
      </c>
      <c r="K36" s="475">
        <f t="shared" si="2"/>
        <v>380.74797303199477</v>
      </c>
    </row>
    <row r="37" spans="1:11" s="381" customFormat="1" ht="14.25" x14ac:dyDescent="0.2">
      <c r="A37" s="382">
        <v>27</v>
      </c>
      <c r="B37" s="383" t="s">
        <v>40</v>
      </c>
      <c r="C37" s="475">
        <f>RBL!C26</f>
        <v>0</v>
      </c>
      <c r="D37" s="475">
        <f>RBL!D26</f>
        <v>0</v>
      </c>
      <c r="E37" s="475">
        <f>RBL!E26</f>
        <v>0</v>
      </c>
      <c r="F37" s="475">
        <f>RBL!F26</f>
        <v>0</v>
      </c>
      <c r="G37" s="475">
        <f>RBL!G26</f>
        <v>0</v>
      </c>
      <c r="H37" s="475">
        <f>RBL!H26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81" customFormat="1" ht="14.25" x14ac:dyDescent="0.2">
      <c r="A38" s="382">
        <v>28</v>
      </c>
      <c r="B38" s="383" t="s">
        <v>41</v>
      </c>
      <c r="C38" s="475">
        <f>YES!C26</f>
        <v>0</v>
      </c>
      <c r="D38" s="475">
        <f>YES!D26</f>
        <v>0</v>
      </c>
      <c r="E38" s="475">
        <f>YES!E26</f>
        <v>0</v>
      </c>
      <c r="F38" s="475">
        <f>YES!F26</f>
        <v>0</v>
      </c>
      <c r="G38" s="475">
        <f>YES!G26</f>
        <v>0</v>
      </c>
      <c r="H38" s="475">
        <f>YES!H26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81" customFormat="1" ht="14.25" x14ac:dyDescent="0.2">
      <c r="A39" s="382">
        <v>29</v>
      </c>
      <c r="B39" s="383" t="s">
        <v>43</v>
      </c>
      <c r="C39" s="475">
        <f>AU!C26</f>
        <v>0</v>
      </c>
      <c r="D39" s="475">
        <f>AU!D26</f>
        <v>0</v>
      </c>
      <c r="E39" s="475">
        <f>AU!E26</f>
        <v>1</v>
      </c>
      <c r="F39" s="475">
        <f>AU!F26</f>
        <v>1</v>
      </c>
      <c r="G39" s="475">
        <f>AU!G26</f>
        <v>5717.69</v>
      </c>
      <c r="H39" s="475">
        <f>AU!H26</f>
        <v>8538.89</v>
      </c>
      <c r="I39" s="475">
        <f t="shared" si="0"/>
        <v>14256.579999999998</v>
      </c>
      <c r="J39" s="475">
        <f t="shared" si="1"/>
        <v>14256.579999999998</v>
      </c>
      <c r="K39" s="475">
        <f t="shared" si="2"/>
        <v>149.34160473897674</v>
      </c>
    </row>
    <row r="40" spans="1:11" s="381" customFormat="1" ht="14.25" x14ac:dyDescent="0.2">
      <c r="A40" s="382">
        <v>30</v>
      </c>
      <c r="B40" s="383" t="s">
        <v>44</v>
      </c>
      <c r="C40" s="475">
        <f>Equitas!C26</f>
        <v>0</v>
      </c>
      <c r="D40" s="475">
        <f>Equitas!D26</f>
        <v>2</v>
      </c>
      <c r="E40" s="475">
        <f>Equitas!E26</f>
        <v>3</v>
      </c>
      <c r="F40" s="475">
        <f>Equitas!F26</f>
        <v>5</v>
      </c>
      <c r="G40" s="475">
        <f>Equitas!G26</f>
        <v>1795.82</v>
      </c>
      <c r="H40" s="475">
        <f>Equitas!H26</f>
        <v>8942.2999999999993</v>
      </c>
      <c r="I40" s="475">
        <f t="shared" si="0"/>
        <v>10738.119999999999</v>
      </c>
      <c r="J40" s="475">
        <f t="shared" si="1"/>
        <v>2147.6239999999998</v>
      </c>
      <c r="K40" s="475">
        <f t="shared" si="2"/>
        <v>497.9507968504638</v>
      </c>
    </row>
    <row r="41" spans="1:11" s="381" customFormat="1" ht="14.25" x14ac:dyDescent="0.2">
      <c r="A41" s="382">
        <v>31</v>
      </c>
      <c r="B41" s="383" t="s">
        <v>45</v>
      </c>
      <c r="C41" s="475">
        <f>ESAF!C26</f>
        <v>0</v>
      </c>
      <c r="D41" s="475">
        <f>ESAF!D26</f>
        <v>0</v>
      </c>
      <c r="E41" s="475">
        <f>ESAF!E26</f>
        <v>0</v>
      </c>
      <c r="F41" s="475">
        <f>ESAF!F26</f>
        <v>0</v>
      </c>
      <c r="G41" s="475">
        <f>ESAF!G26</f>
        <v>0</v>
      </c>
      <c r="H41" s="475">
        <f>ESAF!H26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381" customFormat="1" ht="14.25" x14ac:dyDescent="0.2">
      <c r="A42" s="382">
        <v>32</v>
      </c>
      <c r="B42" s="383" t="s">
        <v>46</v>
      </c>
      <c r="C42" s="475">
        <f>Fincare!C26</f>
        <v>0</v>
      </c>
      <c r="D42" s="475">
        <f>Fincare!D26</f>
        <v>0</v>
      </c>
      <c r="E42" s="475">
        <f>Fincare!E26</f>
        <v>0</v>
      </c>
      <c r="F42" s="475">
        <f>Fincare!F26</f>
        <v>0</v>
      </c>
      <c r="G42" s="475">
        <f>Fincare!G26</f>
        <v>0</v>
      </c>
      <c r="H42" s="475">
        <f>Fincare!H26</f>
        <v>0</v>
      </c>
      <c r="I42" s="475">
        <f t="shared" si="0"/>
        <v>0</v>
      </c>
      <c r="J42" s="475" t="e">
        <f t="shared" si="1"/>
        <v>#DIV/0!</v>
      </c>
      <c r="K42" s="475" t="e">
        <f t="shared" si="2"/>
        <v>#DIV/0!</v>
      </c>
    </row>
    <row r="43" spans="1:11" s="381" customFormat="1" ht="14.25" x14ac:dyDescent="0.2">
      <c r="A43" s="382">
        <v>33</v>
      </c>
      <c r="B43" s="383" t="s">
        <v>47</v>
      </c>
      <c r="C43" s="475">
        <f>Jana!C26</f>
        <v>0</v>
      </c>
      <c r="D43" s="475">
        <f>Jana!D26</f>
        <v>0</v>
      </c>
      <c r="E43" s="475">
        <f>Jana!E26</f>
        <v>4</v>
      </c>
      <c r="F43" s="475">
        <f>Jana!F26</f>
        <v>4</v>
      </c>
      <c r="G43" s="475">
        <f>Jana!G26</f>
        <v>1291.94</v>
      </c>
      <c r="H43" s="475">
        <f>Jana!H26</f>
        <v>11250.84</v>
      </c>
      <c r="I43" s="475">
        <f t="shared" si="0"/>
        <v>12542.78</v>
      </c>
      <c r="J43" s="475">
        <f t="shared" si="1"/>
        <v>3135.6950000000002</v>
      </c>
      <c r="K43" s="475">
        <f t="shared" si="2"/>
        <v>870.84849141601012</v>
      </c>
    </row>
    <row r="44" spans="1:11" s="381" customFormat="1" ht="14.25" x14ac:dyDescent="0.2">
      <c r="A44" s="382">
        <v>34</v>
      </c>
      <c r="B44" s="383" t="s">
        <v>48</v>
      </c>
      <c r="C44" s="475">
        <f>Suryoday!C26</f>
        <v>0</v>
      </c>
      <c r="D44" s="475">
        <f>Suryoday!D26</f>
        <v>0</v>
      </c>
      <c r="E44" s="475">
        <f>Suryoday!E26</f>
        <v>3</v>
      </c>
      <c r="F44" s="475">
        <f>Suryoday!F26</f>
        <v>3</v>
      </c>
      <c r="G44" s="475">
        <f>Suryoday!G26</f>
        <v>66</v>
      </c>
      <c r="H44" s="475">
        <f>Suryoday!H26</f>
        <v>4414.71</v>
      </c>
      <c r="I44" s="475">
        <f t="shared" si="0"/>
        <v>4480.71</v>
      </c>
      <c r="J44" s="475">
        <f t="shared" si="1"/>
        <v>1493.57</v>
      </c>
      <c r="K44" s="475">
        <f t="shared" si="2"/>
        <v>6688.954545454546</v>
      </c>
    </row>
    <row r="45" spans="1:11" s="381" customFormat="1" ht="14.25" x14ac:dyDescent="0.2">
      <c r="A45" s="382">
        <v>35</v>
      </c>
      <c r="B45" s="383" t="s">
        <v>49</v>
      </c>
      <c r="C45" s="475">
        <f>Ujjivan!C26</f>
        <v>0</v>
      </c>
      <c r="D45" s="475">
        <f>Ujjivan!D26</f>
        <v>0</v>
      </c>
      <c r="E45" s="475">
        <f>Ujjivan!E26</f>
        <v>1</v>
      </c>
      <c r="F45" s="475">
        <f>Ujjivan!F26</f>
        <v>1</v>
      </c>
      <c r="G45" s="475">
        <f>Ujjivan!G26</f>
        <v>5167.4799999999996</v>
      </c>
      <c r="H45" s="475">
        <f>Ujjivan!H26</f>
        <v>5335.31</v>
      </c>
      <c r="I45" s="475">
        <f t="shared" si="0"/>
        <v>10502.79</v>
      </c>
      <c r="J45" s="475">
        <f t="shared" si="1"/>
        <v>10502.79</v>
      </c>
      <c r="K45" s="475">
        <f t="shared" si="2"/>
        <v>103.24781131228376</v>
      </c>
    </row>
    <row r="46" spans="1:11" s="381" customFormat="1" ht="14.25" x14ac:dyDescent="0.2">
      <c r="A46" s="382">
        <v>36</v>
      </c>
      <c r="B46" s="383" t="s">
        <v>50</v>
      </c>
      <c r="C46" s="475">
        <f>utkarsh!C26</f>
        <v>0</v>
      </c>
      <c r="D46" s="475">
        <f>utkarsh!D26</f>
        <v>0</v>
      </c>
      <c r="E46" s="475">
        <f>utkarsh!E26</f>
        <v>0</v>
      </c>
      <c r="F46" s="475">
        <f>utkarsh!F26</f>
        <v>0</v>
      </c>
      <c r="G46" s="475">
        <f>utkarsh!G26</f>
        <v>0</v>
      </c>
      <c r="H46" s="475">
        <f>utkarsh!H26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81" customFormat="1" ht="14.25" x14ac:dyDescent="0.2">
      <c r="A47" s="382">
        <v>37</v>
      </c>
      <c r="B47" s="383" t="s">
        <v>52</v>
      </c>
      <c r="C47" s="475">
        <f>DBS!C26</f>
        <v>0</v>
      </c>
      <c r="D47" s="475">
        <f>DBS!D26</f>
        <v>0</v>
      </c>
      <c r="E47" s="475">
        <f>DBS!E26</f>
        <v>0</v>
      </c>
      <c r="F47" s="475">
        <f>DBS!F26</f>
        <v>0</v>
      </c>
      <c r="G47" s="475">
        <f>DBS!G26</f>
        <v>0</v>
      </c>
      <c r="H47" s="475">
        <f>DBS!H26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81" customFormat="1" ht="14.25" x14ac:dyDescent="0.2">
      <c r="A48" s="382">
        <v>38</v>
      </c>
      <c r="B48" s="383" t="s">
        <v>54</v>
      </c>
      <c r="C48" s="475">
        <f>APB!C26</f>
        <v>0</v>
      </c>
      <c r="D48" s="475">
        <f>APB!D26</f>
        <v>0</v>
      </c>
      <c r="E48" s="475">
        <f>APB!E26</f>
        <v>0</v>
      </c>
      <c r="F48" s="475">
        <f>APB!F26</f>
        <v>0</v>
      </c>
      <c r="G48" s="475">
        <f>APB!G26</f>
        <v>0</v>
      </c>
      <c r="H48" s="475">
        <f>APB!H26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81" customFormat="1" ht="14.25" x14ac:dyDescent="0.2">
      <c r="A49" s="382">
        <v>39</v>
      </c>
      <c r="B49" s="383" t="s">
        <v>55</v>
      </c>
      <c r="C49" s="475">
        <f>FINO!C26</f>
        <v>0</v>
      </c>
      <c r="D49" s="475">
        <f>FINO!D26</f>
        <v>0</v>
      </c>
      <c r="E49" s="475">
        <f>FINO!E26</f>
        <v>0</v>
      </c>
      <c r="F49" s="475">
        <f>FINO!F26</f>
        <v>0</v>
      </c>
      <c r="G49" s="475">
        <f>FINO!G26</f>
        <v>0</v>
      </c>
      <c r="H49" s="475">
        <f>FINO!H26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81" customFormat="1" ht="14.25" x14ac:dyDescent="0.2">
      <c r="A50" s="382">
        <v>40</v>
      </c>
      <c r="B50" s="383" t="s">
        <v>56</v>
      </c>
      <c r="C50" s="475">
        <f>'Indian Post'!C26</f>
        <v>0</v>
      </c>
      <c r="D50" s="475">
        <f>'Indian Post'!D26</f>
        <v>0</v>
      </c>
      <c r="E50" s="475">
        <f>'Indian Post'!E26</f>
        <v>1</v>
      </c>
      <c r="F50" s="475">
        <f>'Indian Post'!F26</f>
        <v>1</v>
      </c>
      <c r="G50" s="475">
        <f>'Indian Post'!G26</f>
        <v>502.91</v>
      </c>
      <c r="H50" s="475">
        <f>'Indian Post'!H26</f>
        <v>0</v>
      </c>
      <c r="I50" s="475">
        <f t="shared" si="0"/>
        <v>502.91</v>
      </c>
      <c r="J50" s="475">
        <f t="shared" si="1"/>
        <v>502.91</v>
      </c>
      <c r="K50" s="475">
        <f t="shared" si="2"/>
        <v>0</v>
      </c>
    </row>
    <row r="51" spans="1:11" s="381" customFormat="1" ht="14.25" x14ac:dyDescent="0.2">
      <c r="A51" s="382">
        <v>41</v>
      </c>
      <c r="B51" s="383" t="s">
        <v>58</v>
      </c>
      <c r="C51" s="475">
        <f>'Maharashtra GB'!C26</f>
        <v>27</v>
      </c>
      <c r="D51" s="475">
        <f>'Maharashtra GB'!D26</f>
        <v>12</v>
      </c>
      <c r="E51" s="475">
        <f>'Maharashtra GB'!E26</f>
        <v>4</v>
      </c>
      <c r="F51" s="475">
        <f>'Maharashtra GB'!F26</f>
        <v>43</v>
      </c>
      <c r="G51" s="475">
        <f>'Maharashtra GB'!G26</f>
        <v>118317.48</v>
      </c>
      <c r="H51" s="475">
        <f>'Maharashtra GB'!H26</f>
        <v>70496</v>
      </c>
      <c r="I51" s="475">
        <f t="shared" si="0"/>
        <v>188813.47999999998</v>
      </c>
      <c r="J51" s="475">
        <f t="shared" si="1"/>
        <v>4391.0111627906972</v>
      </c>
      <c r="K51" s="475">
        <f t="shared" si="2"/>
        <v>59.582066825628807</v>
      </c>
    </row>
    <row r="52" spans="1:11" s="381" customFormat="1" ht="14.25" x14ac:dyDescent="0.2">
      <c r="A52" s="382">
        <v>42</v>
      </c>
      <c r="B52" s="383" t="s">
        <v>59</v>
      </c>
      <c r="C52" s="475">
        <f>'Vidharbha Konkan GB'!C26</f>
        <v>0</v>
      </c>
      <c r="D52" s="475">
        <f>'Vidharbha Konkan GB'!D26</f>
        <v>0</v>
      </c>
      <c r="E52" s="475">
        <f>'Vidharbha Konkan GB'!E26</f>
        <v>0</v>
      </c>
      <c r="F52" s="475">
        <f>'Vidharbha Konkan GB'!F26</f>
        <v>0</v>
      </c>
      <c r="G52" s="475">
        <f>'Vidharbha Konkan GB'!G26</f>
        <v>0</v>
      </c>
      <c r="H52" s="475">
        <f>'Vidharbha Konkan GB'!H26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81" customFormat="1" ht="14.25" x14ac:dyDescent="0.2">
      <c r="A53" s="382">
        <v>43</v>
      </c>
      <c r="B53" s="383" t="s">
        <v>61</v>
      </c>
      <c r="C53" s="475">
        <f>M.S.Coop!C26</f>
        <v>82</v>
      </c>
      <c r="D53" s="475">
        <f>M.S.Coop!D26</f>
        <v>9</v>
      </c>
      <c r="E53" s="475">
        <f>M.S.Coop!E26</f>
        <v>31</v>
      </c>
      <c r="F53" s="475">
        <f>M.S.Coop!F26</f>
        <v>122</v>
      </c>
      <c r="G53" s="475">
        <f>M.S.Coop!G26</f>
        <v>359085.88</v>
      </c>
      <c r="H53" s="475">
        <f>M.S.Coop!H26</f>
        <v>218692.29</v>
      </c>
      <c r="I53" s="475">
        <f t="shared" si="0"/>
        <v>577778.17000000004</v>
      </c>
      <c r="J53" s="475">
        <f t="shared" si="1"/>
        <v>4735.8866393442622</v>
      </c>
      <c r="K53" s="475">
        <f t="shared" si="2"/>
        <v>60.90250332316046</v>
      </c>
    </row>
    <row r="54" spans="1:11" s="380" customFormat="1" ht="15" x14ac:dyDescent="0.2">
      <c r="A54" s="552" t="s">
        <v>63</v>
      </c>
      <c r="B54" s="553"/>
      <c r="C54" s="476">
        <f t="shared" ref="C54:I54" si="3">SUM(C4:C53)</f>
        <v>144</v>
      </c>
      <c r="D54" s="476">
        <f t="shared" si="3"/>
        <v>54</v>
      </c>
      <c r="E54" s="476">
        <f t="shared" si="3"/>
        <v>107</v>
      </c>
      <c r="F54" s="476">
        <f t="shared" si="3"/>
        <v>305</v>
      </c>
      <c r="G54" s="477">
        <f t="shared" si="3"/>
        <v>1528622.0499999998</v>
      </c>
      <c r="H54" s="477">
        <f t="shared" si="3"/>
        <v>1091221.69</v>
      </c>
      <c r="I54" s="477">
        <f t="shared" si="3"/>
        <v>2619843.7400000002</v>
      </c>
      <c r="J54" s="477">
        <f t="shared" si="1"/>
        <v>8589.6516065573778</v>
      </c>
      <c r="K54" s="477">
        <f t="shared" si="2"/>
        <v>71.385970783294667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8" width="11.28515625" style="2" customWidth="1"/>
    <col min="9" max="9" width="12" style="2" customWidth="1"/>
    <col min="10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179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85" customFormat="1" ht="14.25" x14ac:dyDescent="0.2">
      <c r="A11" s="386">
        <v>1</v>
      </c>
      <c r="B11" s="387" t="s">
        <v>13</v>
      </c>
      <c r="C11" s="475">
        <f>BOB!C27</f>
        <v>0</v>
      </c>
      <c r="D11" s="475">
        <f>BOB!D27</f>
        <v>0</v>
      </c>
      <c r="E11" s="475">
        <f>BOB!E27</f>
        <v>76</v>
      </c>
      <c r="F11" s="475">
        <f>BOB!F27</f>
        <v>76</v>
      </c>
      <c r="G11" s="475">
        <f>BOB!G27</f>
        <v>5053851.9400000004</v>
      </c>
      <c r="H11" s="475">
        <f>BOB!H27</f>
        <v>11248196.550000001</v>
      </c>
      <c r="I11" s="475">
        <f t="shared" ref="I11:I53" si="0">(G11+H11)</f>
        <v>16302048.490000002</v>
      </c>
      <c r="J11" s="475">
        <f t="shared" ref="J11:J53" si="1">(I11/F11)</f>
        <v>214500.63802631581</v>
      </c>
      <c r="K11" s="475">
        <f t="shared" ref="K11:K54" si="2">(H11/G11)*100</f>
        <v>222.56680020586435</v>
      </c>
    </row>
    <row r="12" spans="1:11" s="385" customFormat="1" ht="14.25" x14ac:dyDescent="0.2">
      <c r="A12" s="386">
        <v>2</v>
      </c>
      <c r="B12" s="387" t="s">
        <v>14</v>
      </c>
      <c r="C12" s="475">
        <f>BOI!C27</f>
        <v>0</v>
      </c>
      <c r="D12" s="475">
        <f>BOI!D27</f>
        <v>0</v>
      </c>
      <c r="E12" s="475">
        <f>BOI!E27</f>
        <v>59</v>
      </c>
      <c r="F12" s="475">
        <f>BOI!F27</f>
        <v>59</v>
      </c>
      <c r="G12" s="475">
        <f>BOI!G27</f>
        <v>4141111.28</v>
      </c>
      <c r="H12" s="475">
        <f>BOI!H27</f>
        <v>6568766.9400000004</v>
      </c>
      <c r="I12" s="475">
        <f t="shared" si="0"/>
        <v>10709878.220000001</v>
      </c>
      <c r="J12" s="475">
        <f t="shared" si="1"/>
        <v>181523.35966101696</v>
      </c>
      <c r="K12" s="475">
        <f t="shared" si="2"/>
        <v>158.62328964026295</v>
      </c>
    </row>
    <row r="13" spans="1:11" s="385" customFormat="1" ht="14.25" x14ac:dyDescent="0.2">
      <c r="A13" s="386">
        <v>3</v>
      </c>
      <c r="B13" s="387" t="s">
        <v>15</v>
      </c>
      <c r="C13" s="475">
        <f>BM!C27</f>
        <v>0</v>
      </c>
      <c r="D13" s="475">
        <f>BM!D27</f>
        <v>0</v>
      </c>
      <c r="E13" s="475">
        <f>BM!E27</f>
        <v>39</v>
      </c>
      <c r="F13" s="475">
        <f>BM!F27</f>
        <v>39</v>
      </c>
      <c r="G13" s="475">
        <f>BM!G27</f>
        <v>2301943.2799999998</v>
      </c>
      <c r="H13" s="475">
        <f>BM!H27</f>
        <v>2053048.4</v>
      </c>
      <c r="I13" s="475">
        <f t="shared" si="0"/>
        <v>4354991.68</v>
      </c>
      <c r="J13" s="475">
        <f t="shared" si="1"/>
        <v>111666.45333333332</v>
      </c>
      <c r="K13" s="475">
        <f t="shared" si="2"/>
        <v>89.187618906057494</v>
      </c>
    </row>
    <row r="14" spans="1:11" s="385" customFormat="1" ht="14.25" x14ac:dyDescent="0.2">
      <c r="A14" s="386">
        <v>4</v>
      </c>
      <c r="B14" s="387" t="s">
        <v>16</v>
      </c>
      <c r="C14" s="475">
        <f>CB!C27</f>
        <v>0</v>
      </c>
      <c r="D14" s="475">
        <f>CB!D27</f>
        <v>0</v>
      </c>
      <c r="E14" s="475">
        <f>CB!E27</f>
        <v>59</v>
      </c>
      <c r="F14" s="475">
        <f>CB!F27</f>
        <v>59</v>
      </c>
      <c r="G14" s="475">
        <f>CB!G27</f>
        <v>5965615.54</v>
      </c>
      <c r="H14" s="475">
        <f>CB!H27</f>
        <v>6974849.9900000002</v>
      </c>
      <c r="I14" s="475">
        <f t="shared" si="0"/>
        <v>12940465.530000001</v>
      </c>
      <c r="J14" s="475">
        <f t="shared" si="1"/>
        <v>219329.92423728816</v>
      </c>
      <c r="K14" s="475">
        <f t="shared" si="2"/>
        <v>116.91752415543695</v>
      </c>
    </row>
    <row r="15" spans="1:11" s="385" customFormat="1" ht="14.25" x14ac:dyDescent="0.2">
      <c r="A15" s="386">
        <v>5</v>
      </c>
      <c r="B15" s="387" t="s">
        <v>17</v>
      </c>
      <c r="C15" s="475">
        <f>CBI!C27</f>
        <v>0</v>
      </c>
      <c r="D15" s="475">
        <f>CBI!D27</f>
        <v>0</v>
      </c>
      <c r="E15" s="475">
        <f>CBI!E27</f>
        <v>44</v>
      </c>
      <c r="F15" s="475">
        <f>CBI!F27</f>
        <v>44</v>
      </c>
      <c r="G15" s="475">
        <f>CBI!G27</f>
        <v>1440811.68</v>
      </c>
      <c r="H15" s="475">
        <f>CBI!H27</f>
        <v>4402409.82</v>
      </c>
      <c r="I15" s="475">
        <f t="shared" si="0"/>
        <v>5843221.5</v>
      </c>
      <c r="J15" s="475">
        <f t="shared" si="1"/>
        <v>132800.48863636365</v>
      </c>
      <c r="K15" s="475">
        <f t="shared" si="2"/>
        <v>305.55067543594595</v>
      </c>
    </row>
    <row r="16" spans="1:11" s="385" customFormat="1" ht="14.25" x14ac:dyDescent="0.2">
      <c r="A16" s="386">
        <v>6</v>
      </c>
      <c r="B16" s="387" t="s">
        <v>18</v>
      </c>
      <c r="C16" s="475">
        <f>IB!C27</f>
        <v>0</v>
      </c>
      <c r="D16" s="475">
        <f>IB!D27</f>
        <v>0</v>
      </c>
      <c r="E16" s="475">
        <f>IB!E27</f>
        <v>30</v>
      </c>
      <c r="F16" s="475">
        <f>IB!F27</f>
        <v>30</v>
      </c>
      <c r="G16" s="475">
        <f>IB!G27</f>
        <v>3241320.42</v>
      </c>
      <c r="H16" s="475">
        <f>IB!H27</f>
        <v>5181933.07</v>
      </c>
      <c r="I16" s="475">
        <f t="shared" si="0"/>
        <v>8423253.4900000002</v>
      </c>
      <c r="J16" s="475">
        <f t="shared" si="1"/>
        <v>280775.11633333337</v>
      </c>
      <c r="K16" s="475">
        <f t="shared" si="2"/>
        <v>159.8710524891581</v>
      </c>
    </row>
    <row r="17" spans="1:11" s="385" customFormat="1" ht="14.25" x14ac:dyDescent="0.2">
      <c r="A17" s="386">
        <v>7</v>
      </c>
      <c r="B17" s="387" t="s">
        <v>19</v>
      </c>
      <c r="C17" s="475">
        <f>IOB!C27</f>
        <v>0</v>
      </c>
      <c r="D17" s="475">
        <f>IOB!D27</f>
        <v>0</v>
      </c>
      <c r="E17" s="475">
        <f>IOB!E27</f>
        <v>17</v>
      </c>
      <c r="F17" s="475">
        <f>IOB!F27</f>
        <v>17</v>
      </c>
      <c r="G17" s="475">
        <f>IOB!G27</f>
        <v>698268.9</v>
      </c>
      <c r="H17" s="475">
        <f>IOB!H27</f>
        <v>1499076.2</v>
      </c>
      <c r="I17" s="475">
        <f t="shared" si="0"/>
        <v>2197345.1</v>
      </c>
      <c r="J17" s="475">
        <f t="shared" si="1"/>
        <v>129255.59411764707</v>
      </c>
      <c r="K17" s="475">
        <f t="shared" si="2"/>
        <v>214.68465801641744</v>
      </c>
    </row>
    <row r="18" spans="1:11" s="385" customFormat="1" ht="14.25" x14ac:dyDescent="0.2">
      <c r="A18" s="386">
        <v>8</v>
      </c>
      <c r="B18" s="387" t="s">
        <v>20</v>
      </c>
      <c r="C18" s="475">
        <f>PSB!C27</f>
        <v>0</v>
      </c>
      <c r="D18" s="475">
        <f>PSB!D27</f>
        <v>0</v>
      </c>
      <c r="E18" s="475">
        <f>PSB!E27</f>
        <v>8</v>
      </c>
      <c r="F18" s="475">
        <f>PSB!F27</f>
        <v>8</v>
      </c>
      <c r="G18" s="475">
        <f>PSB!G27</f>
        <v>1063705.29</v>
      </c>
      <c r="H18" s="475">
        <f>PSB!H27</f>
        <v>915666.93</v>
      </c>
      <c r="I18" s="475">
        <f t="shared" si="0"/>
        <v>1979372.2200000002</v>
      </c>
      <c r="J18" s="475">
        <f t="shared" si="1"/>
        <v>247421.52750000003</v>
      </c>
      <c r="K18" s="475">
        <f t="shared" si="2"/>
        <v>86.082765462226845</v>
      </c>
    </row>
    <row r="19" spans="1:11" s="385" customFormat="1" ht="14.25" x14ac:dyDescent="0.2">
      <c r="A19" s="386">
        <v>9</v>
      </c>
      <c r="B19" s="387" t="s">
        <v>21</v>
      </c>
      <c r="C19" s="475">
        <f>PNB!C27</f>
        <v>0</v>
      </c>
      <c r="D19" s="475">
        <f>PNB!D27</f>
        <v>0</v>
      </c>
      <c r="E19" s="475">
        <f>PNB!E27</f>
        <v>34</v>
      </c>
      <c r="F19" s="475">
        <f>PNB!F27</f>
        <v>34</v>
      </c>
      <c r="G19" s="475">
        <f>PNB!G27</f>
        <v>2157165.0499999998</v>
      </c>
      <c r="H19" s="475">
        <f>PNB!H27</f>
        <v>15361996.51</v>
      </c>
      <c r="I19" s="475">
        <f t="shared" si="0"/>
        <v>17519161.559999999</v>
      </c>
      <c r="J19" s="475">
        <f t="shared" si="1"/>
        <v>515269.45764705876</v>
      </c>
      <c r="K19" s="475">
        <f t="shared" si="2"/>
        <v>712.1382070416912</v>
      </c>
    </row>
    <row r="20" spans="1:11" s="385" customFormat="1" ht="14.25" x14ac:dyDescent="0.2">
      <c r="A20" s="386">
        <v>10</v>
      </c>
      <c r="B20" s="387" t="s">
        <v>22</v>
      </c>
      <c r="C20" s="475">
        <f>SBI!C27</f>
        <v>0</v>
      </c>
      <c r="D20" s="475">
        <f>SBI!D27</f>
        <v>0</v>
      </c>
      <c r="E20" s="475">
        <f>SBI!E27</f>
        <v>97</v>
      </c>
      <c r="F20" s="475">
        <f>SBI!F27</f>
        <v>97</v>
      </c>
      <c r="G20" s="475">
        <f>SBI!G27</f>
        <v>23452228.239999998</v>
      </c>
      <c r="H20" s="475">
        <f>SBI!H27</f>
        <v>29676911.989999998</v>
      </c>
      <c r="I20" s="475">
        <f t="shared" si="0"/>
        <v>53129140.229999997</v>
      </c>
      <c r="J20" s="475">
        <f t="shared" si="1"/>
        <v>547723.0951546391</v>
      </c>
      <c r="K20" s="475">
        <f t="shared" si="2"/>
        <v>126.54197156150482</v>
      </c>
    </row>
    <row r="21" spans="1:11" s="385" customFormat="1" ht="14.25" x14ac:dyDescent="0.2">
      <c r="A21" s="386">
        <v>11</v>
      </c>
      <c r="B21" s="387" t="s">
        <v>23</v>
      </c>
      <c r="C21" s="475">
        <f>UCO!C27</f>
        <v>0</v>
      </c>
      <c r="D21" s="475">
        <f>UCO!D27</f>
        <v>0</v>
      </c>
      <c r="E21" s="475">
        <f>UCO!E27</f>
        <v>15</v>
      </c>
      <c r="F21" s="475">
        <f>UCO!F27</f>
        <v>15</v>
      </c>
      <c r="G21" s="475">
        <f>UCO!G27</f>
        <v>834329.32</v>
      </c>
      <c r="H21" s="475">
        <f>UCO!H27</f>
        <v>2353055.27</v>
      </c>
      <c r="I21" s="475">
        <f t="shared" si="0"/>
        <v>3187384.59</v>
      </c>
      <c r="J21" s="475">
        <f t="shared" si="1"/>
        <v>212492.30599999998</v>
      </c>
      <c r="K21" s="475">
        <f t="shared" si="2"/>
        <v>282.02955518811206</v>
      </c>
    </row>
    <row r="22" spans="1:11" s="385" customFormat="1" ht="14.25" x14ac:dyDescent="0.2">
      <c r="A22" s="386">
        <v>12</v>
      </c>
      <c r="B22" s="387" t="s">
        <v>24</v>
      </c>
      <c r="C22" s="475">
        <f>UBI!C27</f>
        <v>2</v>
      </c>
      <c r="D22" s="475">
        <f>UBI!D27</f>
        <v>0</v>
      </c>
      <c r="E22" s="475">
        <f>UBI!E27</f>
        <v>74</v>
      </c>
      <c r="F22" s="475">
        <f>UBI!F27</f>
        <v>76</v>
      </c>
      <c r="G22" s="475">
        <f>UBI!G27</f>
        <v>8946554.5500000007</v>
      </c>
      <c r="H22" s="475">
        <f>UBI!H27</f>
        <v>15164160.17</v>
      </c>
      <c r="I22" s="475">
        <f t="shared" si="0"/>
        <v>24110714.719999999</v>
      </c>
      <c r="J22" s="475">
        <f t="shared" si="1"/>
        <v>317246.24631578947</v>
      </c>
      <c r="K22" s="475">
        <f t="shared" si="2"/>
        <v>169.4972079502941</v>
      </c>
    </row>
    <row r="23" spans="1:11" s="385" customFormat="1" ht="14.25" x14ac:dyDescent="0.2">
      <c r="A23" s="386">
        <v>13</v>
      </c>
      <c r="B23" s="387" t="s">
        <v>26</v>
      </c>
      <c r="C23" s="475">
        <f>AXIS!C27</f>
        <v>0</v>
      </c>
      <c r="D23" s="475">
        <f>AXIS!D27</f>
        <v>0</v>
      </c>
      <c r="E23" s="475">
        <f>AXIS!E27</f>
        <v>44</v>
      </c>
      <c r="F23" s="475">
        <f>AXIS!F27</f>
        <v>44</v>
      </c>
      <c r="G23" s="475">
        <f>AXIS!G27</f>
        <v>6850468.21</v>
      </c>
      <c r="H23" s="475">
        <f>AXIS!H27</f>
        <v>8602480.8100000005</v>
      </c>
      <c r="I23" s="475">
        <f t="shared" si="0"/>
        <v>15452949.02</v>
      </c>
      <c r="J23" s="475">
        <f t="shared" si="1"/>
        <v>351203.38681818178</v>
      </c>
      <c r="K23" s="475">
        <f t="shared" si="2"/>
        <v>125.57507817410922</v>
      </c>
    </row>
    <row r="24" spans="1:11" s="385" customFormat="1" ht="14.25" x14ac:dyDescent="0.2">
      <c r="A24" s="386">
        <v>14</v>
      </c>
      <c r="B24" s="387" t="s">
        <v>27</v>
      </c>
      <c r="C24" s="475">
        <f>BANDHAN!C27</f>
        <v>0</v>
      </c>
      <c r="D24" s="475">
        <f>BANDHAN!D27</f>
        <v>0</v>
      </c>
      <c r="E24" s="475">
        <f>BANDHAN!E27</f>
        <v>7</v>
      </c>
      <c r="F24" s="475">
        <f>BANDHAN!F27</f>
        <v>7</v>
      </c>
      <c r="G24" s="475">
        <f>BANDHAN!G27</f>
        <v>102433.02</v>
      </c>
      <c r="H24" s="475">
        <f>BANDHAN!H27</f>
        <v>14140.97</v>
      </c>
      <c r="I24" s="475">
        <f t="shared" si="0"/>
        <v>116573.99</v>
      </c>
      <c r="J24" s="475">
        <f t="shared" si="1"/>
        <v>16653.427142857145</v>
      </c>
      <c r="K24" s="475">
        <f t="shared" si="2"/>
        <v>13.805089413550434</v>
      </c>
    </row>
    <row r="25" spans="1:11" s="385" customFormat="1" ht="14.25" x14ac:dyDescent="0.2">
      <c r="A25" s="386">
        <v>15</v>
      </c>
      <c r="B25" s="387" t="s">
        <v>28</v>
      </c>
      <c r="C25" s="475">
        <f>'CSB(CATHOLIC)'!C27</f>
        <v>0</v>
      </c>
      <c r="D25" s="475">
        <f>'CSB(CATHOLIC)'!D27</f>
        <v>0</v>
      </c>
      <c r="E25" s="475">
        <f>'CSB(CATHOLIC)'!E27</f>
        <v>0</v>
      </c>
      <c r="F25" s="475">
        <f>'CSB(CATHOLIC)'!F27</f>
        <v>0</v>
      </c>
      <c r="G25" s="475">
        <f>'CSB(CATHOLIC)'!G27</f>
        <v>0</v>
      </c>
      <c r="H25" s="475">
        <f>'CSB(CATHOLIC)'!H27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85" customFormat="1" ht="14.25" x14ac:dyDescent="0.2">
      <c r="A26" s="386">
        <v>16</v>
      </c>
      <c r="B26" s="387" t="s">
        <v>29</v>
      </c>
      <c r="C26" s="475">
        <f>DCB!C27</f>
        <v>0</v>
      </c>
      <c r="D26" s="475">
        <f>DCB!D27</f>
        <v>0</v>
      </c>
      <c r="E26" s="475">
        <f>DCB!E27</f>
        <v>8</v>
      </c>
      <c r="F26" s="475">
        <f>DCB!F27</f>
        <v>8</v>
      </c>
      <c r="G26" s="475">
        <f>DCB!G27</f>
        <v>416603.44</v>
      </c>
      <c r="H26" s="475">
        <f>DCB!H27</f>
        <v>130073.59</v>
      </c>
      <c r="I26" s="475">
        <f t="shared" si="0"/>
        <v>546677.03</v>
      </c>
      <c r="J26" s="475">
        <f t="shared" si="1"/>
        <v>68334.628750000003</v>
      </c>
      <c r="K26" s="475">
        <f t="shared" si="2"/>
        <v>31.22239941177634</v>
      </c>
    </row>
    <row r="27" spans="1:11" s="385" customFormat="1" ht="14.25" x14ac:dyDescent="0.2">
      <c r="A27" s="386">
        <v>17</v>
      </c>
      <c r="B27" s="387" t="s">
        <v>30</v>
      </c>
      <c r="C27" s="475">
        <f>DHANLAXMI!C27</f>
        <v>0</v>
      </c>
      <c r="D27" s="475">
        <f>DHANLAXMI!D27</f>
        <v>0</v>
      </c>
      <c r="E27" s="475">
        <f>DHANLAXMI!E27</f>
        <v>4</v>
      </c>
      <c r="F27" s="475">
        <f>DHANLAXMI!F27</f>
        <v>4</v>
      </c>
      <c r="G27" s="475">
        <f>DHANLAXMI!G27</f>
        <v>11100.42</v>
      </c>
      <c r="H27" s="475">
        <f>DHANLAXMI!H27</f>
        <v>92350.82</v>
      </c>
      <c r="I27" s="475">
        <f t="shared" si="0"/>
        <v>103451.24</v>
      </c>
      <c r="J27" s="475">
        <f t="shared" si="1"/>
        <v>25862.81</v>
      </c>
      <c r="K27" s="475">
        <f t="shared" si="2"/>
        <v>831.95788988164418</v>
      </c>
    </row>
    <row r="28" spans="1:11" s="385" customFormat="1" ht="14.25" x14ac:dyDescent="0.2">
      <c r="A28" s="386">
        <v>18</v>
      </c>
      <c r="B28" s="387" t="s">
        <v>31</v>
      </c>
      <c r="C28" s="475">
        <f>FEDERAL!C27</f>
        <v>0</v>
      </c>
      <c r="D28" s="475">
        <f>FEDERAL!D27</f>
        <v>0</v>
      </c>
      <c r="E28" s="475">
        <f>FEDERAL!E27</f>
        <v>4</v>
      </c>
      <c r="F28" s="475">
        <f>FEDERAL!F27</f>
        <v>4</v>
      </c>
      <c r="G28" s="475">
        <f>FEDERAL!G27</f>
        <v>264254.56</v>
      </c>
      <c r="H28" s="475">
        <f>FEDERAL!H27</f>
        <v>1240010.32</v>
      </c>
      <c r="I28" s="475">
        <f t="shared" si="0"/>
        <v>1504264.8800000001</v>
      </c>
      <c r="J28" s="475">
        <f t="shared" si="1"/>
        <v>376066.22000000003</v>
      </c>
      <c r="K28" s="475">
        <f t="shared" si="2"/>
        <v>469.24840956386902</v>
      </c>
    </row>
    <row r="29" spans="1:11" s="385" customFormat="1" ht="14.25" x14ac:dyDescent="0.2">
      <c r="A29" s="386">
        <v>19</v>
      </c>
      <c r="B29" s="387" t="s">
        <v>32</v>
      </c>
      <c r="C29" s="475">
        <f>HDFC!C27</f>
        <v>0</v>
      </c>
      <c r="D29" s="475">
        <f>HDFC!D27</f>
        <v>0</v>
      </c>
      <c r="E29" s="475">
        <f>HDFC!E27</f>
        <v>55</v>
      </c>
      <c r="F29" s="475">
        <f>HDFC!F27</f>
        <v>55</v>
      </c>
      <c r="G29" s="475">
        <f>HDFC!G27</f>
        <v>21845618.34</v>
      </c>
      <c r="H29" s="475">
        <f>HDFC!H27</f>
        <v>19284754.789999999</v>
      </c>
      <c r="I29" s="475">
        <f t="shared" si="0"/>
        <v>41130373.129999995</v>
      </c>
      <c r="J29" s="475">
        <f t="shared" si="1"/>
        <v>747824.9659999999</v>
      </c>
      <c r="K29" s="475">
        <f t="shared" si="2"/>
        <v>88.277449920879647</v>
      </c>
    </row>
    <row r="30" spans="1:11" s="385" customFormat="1" ht="14.25" x14ac:dyDescent="0.2">
      <c r="A30" s="386">
        <v>20</v>
      </c>
      <c r="B30" s="387" t="s">
        <v>33</v>
      </c>
      <c r="C30" s="475">
        <f>ICICI!C27</f>
        <v>0</v>
      </c>
      <c r="D30" s="475">
        <f>ICICI!D27</f>
        <v>0</v>
      </c>
      <c r="E30" s="475">
        <f>ICICI!E27</f>
        <v>46</v>
      </c>
      <c r="F30" s="475">
        <f>ICICI!F27</f>
        <v>46</v>
      </c>
      <c r="G30" s="475">
        <f>ICICI!G27</f>
        <v>10275194.93</v>
      </c>
      <c r="H30" s="475">
        <f>ICICI!H27</f>
        <v>7671401.9800000004</v>
      </c>
      <c r="I30" s="475">
        <f t="shared" si="0"/>
        <v>17946596.91</v>
      </c>
      <c r="J30" s="475">
        <f t="shared" si="1"/>
        <v>390143.4110869565</v>
      </c>
      <c r="K30" s="475">
        <f t="shared" si="2"/>
        <v>74.659430135015455</v>
      </c>
    </row>
    <row r="31" spans="1:11" s="385" customFormat="1" ht="14.25" x14ac:dyDescent="0.2">
      <c r="A31" s="386">
        <v>21</v>
      </c>
      <c r="B31" s="387" t="s">
        <v>34</v>
      </c>
      <c r="C31" s="475">
        <f>IDBI!C27</f>
        <v>0</v>
      </c>
      <c r="D31" s="475">
        <f>IDBI!D27</f>
        <v>0</v>
      </c>
      <c r="E31" s="475">
        <f>IDBI!E27</f>
        <v>22</v>
      </c>
      <c r="F31" s="475">
        <f>IDBI!F27</f>
        <v>22</v>
      </c>
      <c r="G31" s="475">
        <f>IDBI!G27</f>
        <v>1443651.94</v>
      </c>
      <c r="H31" s="475">
        <f>IDBI!H27</f>
        <v>2242907.0499999998</v>
      </c>
      <c r="I31" s="475">
        <f t="shared" si="0"/>
        <v>3686558.9899999998</v>
      </c>
      <c r="J31" s="475">
        <f t="shared" si="1"/>
        <v>167570.86318181816</v>
      </c>
      <c r="K31" s="475">
        <f t="shared" si="2"/>
        <v>155.36342160146995</v>
      </c>
    </row>
    <row r="32" spans="1:11" s="385" customFormat="1" ht="14.25" x14ac:dyDescent="0.2">
      <c r="A32" s="386">
        <v>22</v>
      </c>
      <c r="B32" s="387" t="s">
        <v>35</v>
      </c>
      <c r="C32" s="475">
        <f>IDFC!C27</f>
        <v>0</v>
      </c>
      <c r="D32" s="475">
        <f>IDFC!D27</f>
        <v>0</v>
      </c>
      <c r="E32" s="475">
        <f>IDFC!E27</f>
        <v>10</v>
      </c>
      <c r="F32" s="475">
        <f>IDFC!F27</f>
        <v>10</v>
      </c>
      <c r="G32" s="475">
        <f>IDFC!G27</f>
        <v>268264.17</v>
      </c>
      <c r="H32" s="475">
        <f>IDFC!H27</f>
        <v>1312353.98</v>
      </c>
      <c r="I32" s="475">
        <f t="shared" si="0"/>
        <v>1580618.15</v>
      </c>
      <c r="J32" s="475">
        <f t="shared" si="1"/>
        <v>158061.815</v>
      </c>
      <c r="K32" s="475">
        <f t="shared" si="2"/>
        <v>489.20210999478616</v>
      </c>
    </row>
    <row r="33" spans="1:11" s="385" customFormat="1" ht="14.25" x14ac:dyDescent="0.2">
      <c r="A33" s="386">
        <v>23</v>
      </c>
      <c r="B33" s="387" t="s">
        <v>36</v>
      </c>
      <c r="C33" s="475">
        <f>INDUSIND!C27</f>
        <v>0</v>
      </c>
      <c r="D33" s="475">
        <f>INDUSIND!D27</f>
        <v>0</v>
      </c>
      <c r="E33" s="475">
        <f>INDUSIND!E27</f>
        <v>37</v>
      </c>
      <c r="F33" s="475">
        <f>INDUSIND!F27</f>
        <v>37</v>
      </c>
      <c r="G33" s="475">
        <f>INDUSIND!G27</f>
        <v>5455795.8600000003</v>
      </c>
      <c r="H33" s="475">
        <f>INDUSIND!H27</f>
        <v>1847367.24</v>
      </c>
      <c r="I33" s="475">
        <f t="shared" si="0"/>
        <v>7303163.1000000006</v>
      </c>
      <c r="J33" s="475">
        <f t="shared" si="1"/>
        <v>197382.7864864865</v>
      </c>
      <c r="K33" s="475">
        <f t="shared" si="2"/>
        <v>33.860637153678255</v>
      </c>
    </row>
    <row r="34" spans="1:11" s="385" customFormat="1" ht="14.25" x14ac:dyDescent="0.2">
      <c r="A34" s="386">
        <v>24</v>
      </c>
      <c r="B34" s="387" t="s">
        <v>37</v>
      </c>
      <c r="C34" s="475">
        <f>KB!C27</f>
        <v>0</v>
      </c>
      <c r="D34" s="475">
        <f>KB!D27</f>
        <v>0</v>
      </c>
      <c r="E34" s="475">
        <f>KB!E27</f>
        <v>3</v>
      </c>
      <c r="F34" s="475">
        <f>KB!F27</f>
        <v>3</v>
      </c>
      <c r="G34" s="475">
        <f>KB!G27</f>
        <v>73495.61</v>
      </c>
      <c r="H34" s="475">
        <f>KB!H27</f>
        <v>569962.12</v>
      </c>
      <c r="I34" s="475">
        <f t="shared" si="0"/>
        <v>643457.73</v>
      </c>
      <c r="J34" s="475">
        <f t="shared" si="1"/>
        <v>214485.91</v>
      </c>
      <c r="K34" s="475">
        <f t="shared" si="2"/>
        <v>775.50498594405838</v>
      </c>
    </row>
    <row r="35" spans="1:11" s="385" customFormat="1" ht="14.25" x14ac:dyDescent="0.2">
      <c r="A35" s="386">
        <v>25</v>
      </c>
      <c r="B35" s="387" t="s">
        <v>38</v>
      </c>
      <c r="C35" s="475">
        <f>KARUR!C27</f>
        <v>0</v>
      </c>
      <c r="D35" s="475">
        <f>KARUR!D27</f>
        <v>0</v>
      </c>
      <c r="E35" s="475">
        <f>KARUR!E27</f>
        <v>4</v>
      </c>
      <c r="F35" s="475">
        <f>KARUR!F27</f>
        <v>4</v>
      </c>
      <c r="G35" s="475">
        <f>KARUR!G27</f>
        <v>178530.06</v>
      </c>
      <c r="H35" s="475">
        <f>KARUR!H27</f>
        <v>207863.37</v>
      </c>
      <c r="I35" s="475">
        <f t="shared" si="0"/>
        <v>386393.43</v>
      </c>
      <c r="J35" s="475">
        <f t="shared" si="1"/>
        <v>96598.357499999998</v>
      </c>
      <c r="K35" s="475">
        <f t="shared" si="2"/>
        <v>116.43045994607294</v>
      </c>
    </row>
    <row r="36" spans="1:11" s="385" customFormat="1" ht="14.25" x14ac:dyDescent="0.2">
      <c r="A36" s="386">
        <v>26</v>
      </c>
      <c r="B36" s="387" t="s">
        <v>39</v>
      </c>
      <c r="C36" s="475">
        <f>KOTAK!C27</f>
        <v>0</v>
      </c>
      <c r="D36" s="475">
        <f>KOTAK!D27</f>
        <v>0</v>
      </c>
      <c r="E36" s="475">
        <f>KOTAK!E27</f>
        <v>34</v>
      </c>
      <c r="F36" s="475">
        <f>KOTAK!F27</f>
        <v>34</v>
      </c>
      <c r="G36" s="475">
        <f>KOTAK!G27</f>
        <v>4407680.99</v>
      </c>
      <c r="H36" s="475">
        <f>KOTAK!H27</f>
        <v>3312493.18</v>
      </c>
      <c r="I36" s="475">
        <f t="shared" si="0"/>
        <v>7720174.1699999999</v>
      </c>
      <c r="J36" s="475">
        <f t="shared" si="1"/>
        <v>227063.94617647058</v>
      </c>
      <c r="K36" s="475">
        <f t="shared" si="2"/>
        <v>75.152743302323245</v>
      </c>
    </row>
    <row r="37" spans="1:11" s="385" customFormat="1" ht="14.25" x14ac:dyDescent="0.2">
      <c r="A37" s="386">
        <v>27</v>
      </c>
      <c r="B37" s="387" t="s">
        <v>40</v>
      </c>
      <c r="C37" s="475">
        <f>RBL!C27</f>
        <v>0</v>
      </c>
      <c r="D37" s="475">
        <f>RBL!D27</f>
        <v>0</v>
      </c>
      <c r="E37" s="475">
        <f>RBL!E27</f>
        <v>16</v>
      </c>
      <c r="F37" s="475">
        <f>RBL!F27</f>
        <v>16</v>
      </c>
      <c r="G37" s="475">
        <f>RBL!G27</f>
        <v>1183349.0900000001</v>
      </c>
      <c r="H37" s="475">
        <f>RBL!H27</f>
        <v>3268707.12</v>
      </c>
      <c r="I37" s="475">
        <f t="shared" si="0"/>
        <v>4452056.21</v>
      </c>
      <c r="J37" s="475">
        <f t="shared" si="1"/>
        <v>278253.513125</v>
      </c>
      <c r="K37" s="475">
        <f t="shared" si="2"/>
        <v>276.22509263094963</v>
      </c>
    </row>
    <row r="38" spans="1:11" s="385" customFormat="1" ht="14.25" x14ac:dyDescent="0.2">
      <c r="A38" s="386">
        <v>28</v>
      </c>
      <c r="B38" s="387" t="s">
        <v>41</v>
      </c>
      <c r="C38" s="475">
        <f>YES!C27</f>
        <v>0</v>
      </c>
      <c r="D38" s="475">
        <f>YES!D27</f>
        <v>0</v>
      </c>
      <c r="E38" s="475">
        <f>YES!E27</f>
        <v>20</v>
      </c>
      <c r="F38" s="475">
        <f>YES!F27</f>
        <v>20</v>
      </c>
      <c r="G38" s="475">
        <f>YES!G27</f>
        <v>1614089.68</v>
      </c>
      <c r="H38" s="475">
        <f>YES!H27</f>
        <v>1943723.4</v>
      </c>
      <c r="I38" s="475">
        <f t="shared" si="0"/>
        <v>3557813.08</v>
      </c>
      <c r="J38" s="475">
        <f t="shared" si="1"/>
        <v>177890.65400000001</v>
      </c>
      <c r="K38" s="475">
        <f t="shared" si="2"/>
        <v>120.42226798699313</v>
      </c>
    </row>
    <row r="39" spans="1:11" s="385" customFormat="1" ht="14.25" x14ac:dyDescent="0.2">
      <c r="A39" s="386">
        <v>29</v>
      </c>
      <c r="B39" s="387" t="s">
        <v>43</v>
      </c>
      <c r="C39" s="475">
        <f>AU!C27</f>
        <v>0</v>
      </c>
      <c r="D39" s="475">
        <f>AU!D27</f>
        <v>0</v>
      </c>
      <c r="E39" s="475">
        <f>AU!E27</f>
        <v>2</v>
      </c>
      <c r="F39" s="475">
        <f>AU!F27</f>
        <v>2</v>
      </c>
      <c r="G39" s="475">
        <f>AU!G27</f>
        <v>5498.35</v>
      </c>
      <c r="H39" s="475">
        <f>AU!H27</f>
        <v>332.88</v>
      </c>
      <c r="I39" s="475">
        <f t="shared" si="0"/>
        <v>5831.2300000000005</v>
      </c>
      <c r="J39" s="475">
        <f t="shared" si="1"/>
        <v>2915.6150000000002</v>
      </c>
      <c r="K39" s="475">
        <f t="shared" si="2"/>
        <v>6.0541798903307349</v>
      </c>
    </row>
    <row r="40" spans="1:11" s="385" customFormat="1" ht="14.25" x14ac:dyDescent="0.2">
      <c r="A40" s="386">
        <v>30</v>
      </c>
      <c r="B40" s="387" t="s">
        <v>44</v>
      </c>
      <c r="C40" s="475">
        <f>Equitas!C27</f>
        <v>0</v>
      </c>
      <c r="D40" s="475">
        <f>Equitas!D27</f>
        <v>0</v>
      </c>
      <c r="E40" s="475">
        <f>Equitas!E27</f>
        <v>5</v>
      </c>
      <c r="F40" s="475">
        <f>Equitas!F27</f>
        <v>5</v>
      </c>
      <c r="G40" s="475">
        <f>Equitas!G27</f>
        <v>0</v>
      </c>
      <c r="H40" s="475">
        <f>Equitas!H27</f>
        <v>0</v>
      </c>
      <c r="I40" s="475">
        <f t="shared" si="0"/>
        <v>0</v>
      </c>
      <c r="J40" s="475">
        <f t="shared" si="1"/>
        <v>0</v>
      </c>
      <c r="K40" s="475" t="e">
        <f t="shared" si="2"/>
        <v>#DIV/0!</v>
      </c>
    </row>
    <row r="41" spans="1:11" s="385" customFormat="1" ht="14.25" x14ac:dyDescent="0.2">
      <c r="A41" s="386">
        <v>31</v>
      </c>
      <c r="B41" s="387" t="s">
        <v>45</v>
      </c>
      <c r="C41" s="475">
        <f>ESAF!C27</f>
        <v>0</v>
      </c>
      <c r="D41" s="475">
        <f>ESAF!D27</f>
        <v>0</v>
      </c>
      <c r="E41" s="475">
        <f>ESAF!E27</f>
        <v>0</v>
      </c>
      <c r="F41" s="475">
        <f>ESAF!F27</f>
        <v>0</v>
      </c>
      <c r="G41" s="475">
        <f>ESAF!G27</f>
        <v>0</v>
      </c>
      <c r="H41" s="475">
        <f>ESAF!H27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385" customFormat="1" ht="14.25" x14ac:dyDescent="0.2">
      <c r="A42" s="386">
        <v>32</v>
      </c>
      <c r="B42" s="387" t="s">
        <v>46</v>
      </c>
      <c r="C42" s="475">
        <f>Fincare!C27</f>
        <v>4</v>
      </c>
      <c r="D42" s="475">
        <f>Fincare!D27</f>
        <v>0</v>
      </c>
      <c r="E42" s="475">
        <f>Fincare!E27</f>
        <v>0</v>
      </c>
      <c r="F42" s="475">
        <f>Fincare!F27</f>
        <v>4</v>
      </c>
      <c r="G42" s="475">
        <f>Fincare!G27</f>
        <v>15280.74</v>
      </c>
      <c r="H42" s="475">
        <f>Fincare!H27</f>
        <v>1338.13</v>
      </c>
      <c r="I42" s="475">
        <f t="shared" si="0"/>
        <v>16618.87</v>
      </c>
      <c r="J42" s="475">
        <f t="shared" si="1"/>
        <v>4154.7174999999997</v>
      </c>
      <c r="K42" s="475">
        <f t="shared" si="2"/>
        <v>8.7569711938034427</v>
      </c>
    </row>
    <row r="43" spans="1:11" s="385" customFormat="1" ht="14.25" x14ac:dyDescent="0.2">
      <c r="A43" s="386">
        <v>33</v>
      </c>
      <c r="B43" s="387" t="s">
        <v>47</v>
      </c>
      <c r="C43" s="475">
        <f>Jana!C27</f>
        <v>0</v>
      </c>
      <c r="D43" s="475">
        <f>Jana!D27</f>
        <v>0</v>
      </c>
      <c r="E43" s="475">
        <f>Jana!E27</f>
        <v>9</v>
      </c>
      <c r="F43" s="475">
        <f>Jana!F27</f>
        <v>9</v>
      </c>
      <c r="G43" s="475">
        <f>Jana!G27</f>
        <v>54063.85</v>
      </c>
      <c r="H43" s="475">
        <f>Jana!H27</f>
        <v>24822.41</v>
      </c>
      <c r="I43" s="475">
        <f t="shared" si="0"/>
        <v>78886.259999999995</v>
      </c>
      <c r="J43" s="475">
        <f t="shared" si="1"/>
        <v>8765.14</v>
      </c>
      <c r="K43" s="475">
        <f t="shared" si="2"/>
        <v>45.913137891585599</v>
      </c>
    </row>
    <row r="44" spans="1:11" s="385" customFormat="1" ht="14.25" x14ac:dyDescent="0.2">
      <c r="A44" s="386">
        <v>34</v>
      </c>
      <c r="B44" s="387" t="s">
        <v>48</v>
      </c>
      <c r="C44" s="475">
        <f>Suryoday!C27</f>
        <v>0</v>
      </c>
      <c r="D44" s="475">
        <f>Suryoday!D27</f>
        <v>0</v>
      </c>
      <c r="E44" s="475">
        <f>Suryoday!E27</f>
        <v>12</v>
      </c>
      <c r="F44" s="475">
        <f>Suryoday!F27</f>
        <v>12</v>
      </c>
      <c r="G44" s="475">
        <f>Suryoday!G27</f>
        <v>20495.7</v>
      </c>
      <c r="H44" s="475">
        <f>Suryoday!H27</f>
        <v>7437.05</v>
      </c>
      <c r="I44" s="475">
        <f t="shared" si="0"/>
        <v>27932.75</v>
      </c>
      <c r="J44" s="475">
        <f t="shared" si="1"/>
        <v>2327.7291666666665</v>
      </c>
      <c r="K44" s="475">
        <f t="shared" si="2"/>
        <v>36.285903872519604</v>
      </c>
    </row>
    <row r="45" spans="1:11" s="385" customFormat="1" ht="14.25" x14ac:dyDescent="0.2">
      <c r="A45" s="386">
        <v>35</v>
      </c>
      <c r="B45" s="387" t="s">
        <v>49</v>
      </c>
      <c r="C45" s="475">
        <f>Ujjivan!C27</f>
        <v>0</v>
      </c>
      <c r="D45" s="475">
        <f>Ujjivan!D27</f>
        <v>0</v>
      </c>
      <c r="E45" s="475">
        <f>Ujjivan!E27</f>
        <v>1</v>
      </c>
      <c r="F45" s="475">
        <f>Ujjivan!F27</f>
        <v>1</v>
      </c>
      <c r="G45" s="475">
        <f>Ujjivan!G27</f>
        <v>15674.22</v>
      </c>
      <c r="H45" s="475">
        <f>Ujjivan!H27</f>
        <v>1753.94</v>
      </c>
      <c r="I45" s="475">
        <f t="shared" si="0"/>
        <v>17428.16</v>
      </c>
      <c r="J45" s="475">
        <f t="shared" si="1"/>
        <v>17428.16</v>
      </c>
      <c r="K45" s="475">
        <f t="shared" si="2"/>
        <v>11.189966709667212</v>
      </c>
    </row>
    <row r="46" spans="1:11" s="385" customFormat="1" ht="14.25" x14ac:dyDescent="0.2">
      <c r="A46" s="386">
        <v>36</v>
      </c>
      <c r="B46" s="387" t="s">
        <v>50</v>
      </c>
      <c r="C46" s="475">
        <f>utkarsh!C27</f>
        <v>0</v>
      </c>
      <c r="D46" s="475">
        <f>utkarsh!D27</f>
        <v>0</v>
      </c>
      <c r="E46" s="475">
        <f>utkarsh!E27</f>
        <v>2</v>
      </c>
      <c r="F46" s="475">
        <f>utkarsh!F27</f>
        <v>2</v>
      </c>
      <c r="G46" s="475">
        <f>utkarsh!G27</f>
        <v>1.29</v>
      </c>
      <c r="H46" s="475">
        <f>utkarsh!H27</f>
        <v>0</v>
      </c>
      <c r="I46" s="475">
        <f t="shared" si="0"/>
        <v>1.29</v>
      </c>
      <c r="J46" s="475">
        <f t="shared" si="1"/>
        <v>0.64500000000000002</v>
      </c>
      <c r="K46" s="475">
        <f t="shared" si="2"/>
        <v>0</v>
      </c>
    </row>
    <row r="47" spans="1:11" s="385" customFormat="1" ht="14.25" x14ac:dyDescent="0.2">
      <c r="A47" s="386">
        <v>37</v>
      </c>
      <c r="B47" s="387" t="s">
        <v>52</v>
      </c>
      <c r="C47" s="475">
        <f>DBS!C27</f>
        <v>0</v>
      </c>
      <c r="D47" s="475">
        <f>DBS!D27</f>
        <v>0</v>
      </c>
      <c r="E47" s="475">
        <f>DBS!E27</f>
        <v>1</v>
      </c>
      <c r="F47" s="475">
        <f>DBS!F27</f>
        <v>1</v>
      </c>
      <c r="G47" s="475">
        <f>DBS!G27</f>
        <v>1029255.64</v>
      </c>
      <c r="H47" s="475">
        <f>DBS!H27</f>
        <v>1714253.8</v>
      </c>
      <c r="I47" s="475">
        <f t="shared" si="0"/>
        <v>2743509.44</v>
      </c>
      <c r="J47" s="475">
        <f t="shared" si="1"/>
        <v>2743509.44</v>
      </c>
      <c r="K47" s="475">
        <f t="shared" si="2"/>
        <v>166.55277205962165</v>
      </c>
    </row>
    <row r="48" spans="1:11" s="385" customFormat="1" ht="14.25" x14ac:dyDescent="0.2">
      <c r="A48" s="386">
        <v>38</v>
      </c>
      <c r="B48" s="387" t="s">
        <v>54</v>
      </c>
      <c r="C48" s="475">
        <f>APB!C27</f>
        <v>0</v>
      </c>
      <c r="D48" s="475">
        <f>APB!D27</f>
        <v>0</v>
      </c>
      <c r="E48" s="475">
        <f>APB!E27</f>
        <v>0</v>
      </c>
      <c r="F48" s="475">
        <f>APB!F27</f>
        <v>0</v>
      </c>
      <c r="G48" s="475">
        <f>APB!G27</f>
        <v>0</v>
      </c>
      <c r="H48" s="475">
        <f>APB!H27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85" customFormat="1" ht="14.25" x14ac:dyDescent="0.2">
      <c r="A49" s="386">
        <v>39</v>
      </c>
      <c r="B49" s="387" t="s">
        <v>55</v>
      </c>
      <c r="C49" s="475">
        <f>FINO!C27</f>
        <v>0</v>
      </c>
      <c r="D49" s="475">
        <f>FINO!D27</f>
        <v>0</v>
      </c>
      <c r="E49" s="475">
        <f>FINO!E27</f>
        <v>0</v>
      </c>
      <c r="F49" s="475">
        <f>FINO!F27</f>
        <v>0</v>
      </c>
      <c r="G49" s="475">
        <f>FINO!G27</f>
        <v>0</v>
      </c>
      <c r="H49" s="475">
        <f>FINO!H27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85" customFormat="1" ht="14.25" x14ac:dyDescent="0.2">
      <c r="A50" s="386">
        <v>40</v>
      </c>
      <c r="B50" s="387" t="s">
        <v>56</v>
      </c>
      <c r="C50" s="475">
        <f>'Indian Post'!C27</f>
        <v>0</v>
      </c>
      <c r="D50" s="475">
        <f>'Indian Post'!D27</f>
        <v>0</v>
      </c>
      <c r="E50" s="475">
        <f>'Indian Post'!E27</f>
        <v>1</v>
      </c>
      <c r="F50" s="475">
        <f>'Indian Post'!F27</f>
        <v>1</v>
      </c>
      <c r="G50" s="475">
        <f>'Indian Post'!G27</f>
        <v>1904.99</v>
      </c>
      <c r="H50" s="475">
        <f>'Indian Post'!H27</f>
        <v>0</v>
      </c>
      <c r="I50" s="475">
        <f t="shared" si="0"/>
        <v>1904.99</v>
      </c>
      <c r="J50" s="475">
        <f t="shared" si="1"/>
        <v>1904.99</v>
      </c>
      <c r="K50" s="475">
        <f t="shared" si="2"/>
        <v>0</v>
      </c>
    </row>
    <row r="51" spans="1:11" s="385" customFormat="1" ht="14.25" x14ac:dyDescent="0.2">
      <c r="A51" s="386">
        <v>41</v>
      </c>
      <c r="B51" s="387" t="s">
        <v>58</v>
      </c>
      <c r="C51" s="475">
        <f>'Maharashtra GB'!C27</f>
        <v>0</v>
      </c>
      <c r="D51" s="475">
        <f>'Maharashtra GB'!D27</f>
        <v>0</v>
      </c>
      <c r="E51" s="475">
        <f>'Maharashtra GB'!E27</f>
        <v>0</v>
      </c>
      <c r="F51" s="475">
        <f>'Maharashtra GB'!F27</f>
        <v>0</v>
      </c>
      <c r="G51" s="475">
        <f>'Maharashtra GB'!G27</f>
        <v>0</v>
      </c>
      <c r="H51" s="475">
        <f>'Maharashtra GB'!H27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85" customFormat="1" ht="14.25" x14ac:dyDescent="0.2">
      <c r="A52" s="386">
        <v>42</v>
      </c>
      <c r="B52" s="387" t="s">
        <v>59</v>
      </c>
      <c r="C52" s="475">
        <f>'Vidharbha Konkan GB'!C27</f>
        <v>0</v>
      </c>
      <c r="D52" s="475">
        <f>'Vidharbha Konkan GB'!D27</f>
        <v>0</v>
      </c>
      <c r="E52" s="475">
        <f>'Vidharbha Konkan GB'!E27</f>
        <v>0</v>
      </c>
      <c r="F52" s="475">
        <f>'Vidharbha Konkan GB'!F27</f>
        <v>0</v>
      </c>
      <c r="G52" s="475">
        <f>'Vidharbha Konkan GB'!G27</f>
        <v>0</v>
      </c>
      <c r="H52" s="475">
        <f>'Vidharbha Konkan GB'!H27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85" customFormat="1" ht="14.25" x14ac:dyDescent="0.2">
      <c r="A53" s="386">
        <v>43</v>
      </c>
      <c r="B53" s="387" t="s">
        <v>61</v>
      </c>
      <c r="C53" s="475">
        <f>M.S.Coop!C27</f>
        <v>0</v>
      </c>
      <c r="D53" s="475">
        <f>M.S.Coop!D27</f>
        <v>0</v>
      </c>
      <c r="E53" s="475">
        <f>M.S.Coop!E27</f>
        <v>11</v>
      </c>
      <c r="F53" s="475">
        <f>M.S.Coop!F27</f>
        <v>11</v>
      </c>
      <c r="G53" s="475">
        <f>M.S.Coop!G27</f>
        <v>99276.82</v>
      </c>
      <c r="H53" s="475">
        <f>M.S.Coop!H27</f>
        <v>22724.7</v>
      </c>
      <c r="I53" s="475">
        <f t="shared" si="0"/>
        <v>122001.52</v>
      </c>
      <c r="J53" s="475">
        <f t="shared" si="1"/>
        <v>11091.047272727274</v>
      </c>
      <c r="K53" s="475">
        <f t="shared" si="2"/>
        <v>22.890237620423378</v>
      </c>
    </row>
    <row r="54" spans="1:11" s="384" customFormat="1" ht="15" x14ac:dyDescent="0.2">
      <c r="A54" s="552" t="s">
        <v>63</v>
      </c>
      <c r="B54" s="553"/>
      <c r="C54" s="476">
        <f t="shared" ref="C54:I54" si="3">SUM(C4:C53)</f>
        <v>6</v>
      </c>
      <c r="D54" s="476">
        <f t="shared" si="3"/>
        <v>0</v>
      </c>
      <c r="E54" s="476">
        <f t="shared" si="3"/>
        <v>910</v>
      </c>
      <c r="F54" s="476">
        <f t="shared" si="3"/>
        <v>916</v>
      </c>
      <c r="G54" s="477">
        <f t="shared" si="3"/>
        <v>114928887.40999998</v>
      </c>
      <c r="H54" s="477">
        <f t="shared" si="3"/>
        <v>154913325.49000001</v>
      </c>
      <c r="I54" s="477">
        <f t="shared" si="3"/>
        <v>269842212.90000004</v>
      </c>
      <c r="J54" s="477"/>
      <c r="K54" s="477">
        <f t="shared" si="2"/>
        <v>134.7905900605812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1.42578125" style="2" customWidth="1"/>
    <col min="9" max="9" width="11.5703125" style="2" customWidth="1"/>
    <col min="10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180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89" customFormat="1" ht="14.25" x14ac:dyDescent="0.2">
      <c r="A11" s="390">
        <v>1</v>
      </c>
      <c r="B11" s="391" t="s">
        <v>13</v>
      </c>
      <c r="C11" s="475">
        <f>BOB!C28</f>
        <v>0</v>
      </c>
      <c r="D11" s="475">
        <f>BOB!D28</f>
        <v>0</v>
      </c>
      <c r="E11" s="475">
        <f>BOB!E28</f>
        <v>99</v>
      </c>
      <c r="F11" s="475">
        <f>BOB!F28</f>
        <v>99</v>
      </c>
      <c r="G11" s="475">
        <f>BOB!G28</f>
        <v>5857169.7000000002</v>
      </c>
      <c r="H11" s="475">
        <f>BOB!H28</f>
        <v>5139569.6100000003</v>
      </c>
      <c r="I11" s="475">
        <f t="shared" ref="I11:I53" si="0">(G11+H11)</f>
        <v>10996739.310000001</v>
      </c>
      <c r="J11" s="475">
        <f t="shared" ref="J11:J54" si="1">(I11/F11)</f>
        <v>111078.17484848485</v>
      </c>
      <c r="K11" s="475">
        <f t="shared" ref="K11:K54" si="2">(H11/G11)*100</f>
        <v>87.748347294769346</v>
      </c>
    </row>
    <row r="12" spans="1:11" s="389" customFormat="1" ht="14.25" x14ac:dyDescent="0.2">
      <c r="A12" s="390">
        <v>2</v>
      </c>
      <c r="B12" s="391" t="s">
        <v>14</v>
      </c>
      <c r="C12" s="475">
        <f>BOI!C28</f>
        <v>0</v>
      </c>
      <c r="D12" s="475">
        <f>BOI!D28</f>
        <v>0</v>
      </c>
      <c r="E12" s="475">
        <f>BOI!E28</f>
        <v>61</v>
      </c>
      <c r="F12" s="475">
        <f>BOI!F28</f>
        <v>61</v>
      </c>
      <c r="G12" s="475">
        <f>BOI!G28</f>
        <v>2963835.63</v>
      </c>
      <c r="H12" s="475">
        <f>BOI!H28</f>
        <v>1771490.04</v>
      </c>
      <c r="I12" s="475">
        <f t="shared" si="0"/>
        <v>4735325.67</v>
      </c>
      <c r="J12" s="475">
        <f t="shared" si="1"/>
        <v>77628.289672131141</v>
      </c>
      <c r="K12" s="475">
        <f t="shared" si="2"/>
        <v>59.770185028783132</v>
      </c>
    </row>
    <row r="13" spans="1:11" s="389" customFormat="1" ht="14.25" x14ac:dyDescent="0.2">
      <c r="A13" s="390">
        <v>3</v>
      </c>
      <c r="B13" s="391" t="s">
        <v>15</v>
      </c>
      <c r="C13" s="475">
        <f>BM!C28</f>
        <v>0</v>
      </c>
      <c r="D13" s="475">
        <f>BM!D28</f>
        <v>0</v>
      </c>
      <c r="E13" s="475">
        <f>BM!E28</f>
        <v>49</v>
      </c>
      <c r="F13" s="475">
        <f>BM!F28</f>
        <v>49</v>
      </c>
      <c r="G13" s="475">
        <f>BM!G28</f>
        <v>1361974.09</v>
      </c>
      <c r="H13" s="475">
        <f>BM!H28</f>
        <v>416255.2</v>
      </c>
      <c r="I13" s="475">
        <f t="shared" si="0"/>
        <v>1778229.29</v>
      </c>
      <c r="J13" s="475">
        <f t="shared" si="1"/>
        <v>36290.393673469385</v>
      </c>
      <c r="K13" s="475">
        <f t="shared" si="2"/>
        <v>30.562637208465542</v>
      </c>
    </row>
    <row r="14" spans="1:11" s="389" customFormat="1" ht="14.25" x14ac:dyDescent="0.2">
      <c r="A14" s="390">
        <v>4</v>
      </c>
      <c r="B14" s="391" t="s">
        <v>16</v>
      </c>
      <c r="C14" s="475">
        <f>CB!C28</f>
        <v>0</v>
      </c>
      <c r="D14" s="475">
        <f>CB!D28</f>
        <v>0</v>
      </c>
      <c r="E14" s="475">
        <f>CB!E28</f>
        <v>71</v>
      </c>
      <c r="F14" s="475">
        <f>CB!F28</f>
        <v>71</v>
      </c>
      <c r="G14" s="475">
        <f>CB!G28</f>
        <v>4615894.67</v>
      </c>
      <c r="H14" s="475">
        <f>CB!H28</f>
        <v>3078423.73</v>
      </c>
      <c r="I14" s="475">
        <f t="shared" si="0"/>
        <v>7694318.4000000004</v>
      </c>
      <c r="J14" s="475">
        <f t="shared" si="1"/>
        <v>108370.68169014085</v>
      </c>
      <c r="K14" s="475">
        <f t="shared" si="2"/>
        <v>66.691810582410881</v>
      </c>
    </row>
    <row r="15" spans="1:11" s="389" customFormat="1" ht="14.25" x14ac:dyDescent="0.2">
      <c r="A15" s="390">
        <v>5</v>
      </c>
      <c r="B15" s="391" t="s">
        <v>17</v>
      </c>
      <c r="C15" s="475">
        <f>CBI!C28</f>
        <v>0</v>
      </c>
      <c r="D15" s="475">
        <f>CBI!D28</f>
        <v>0</v>
      </c>
      <c r="E15" s="475">
        <f>CBI!E28</f>
        <v>33</v>
      </c>
      <c r="F15" s="475">
        <f>CBI!F28</f>
        <v>33</v>
      </c>
      <c r="G15" s="475">
        <f>CBI!G28</f>
        <v>906822.93</v>
      </c>
      <c r="H15" s="475">
        <f>CBI!H28</f>
        <v>786954.39</v>
      </c>
      <c r="I15" s="475">
        <f t="shared" si="0"/>
        <v>1693777.32</v>
      </c>
      <c r="J15" s="475">
        <f t="shared" si="1"/>
        <v>51326.585454545457</v>
      </c>
      <c r="K15" s="475">
        <f t="shared" si="2"/>
        <v>86.781483348684176</v>
      </c>
    </row>
    <row r="16" spans="1:11" s="389" customFormat="1" ht="14.25" x14ac:dyDescent="0.2">
      <c r="A16" s="390">
        <v>6</v>
      </c>
      <c r="B16" s="391" t="s">
        <v>18</v>
      </c>
      <c r="C16" s="475">
        <f>IB!C28</f>
        <v>0</v>
      </c>
      <c r="D16" s="475">
        <f>IB!D28</f>
        <v>0</v>
      </c>
      <c r="E16" s="475">
        <f>IB!E28</f>
        <v>45</v>
      </c>
      <c r="F16" s="475">
        <f>IB!F28</f>
        <v>45</v>
      </c>
      <c r="G16" s="475">
        <f>IB!G28</f>
        <v>1657609.63</v>
      </c>
      <c r="H16" s="475">
        <f>IB!H28</f>
        <v>196793.4</v>
      </c>
      <c r="I16" s="475">
        <f t="shared" si="0"/>
        <v>1854403.0299999998</v>
      </c>
      <c r="J16" s="475">
        <f t="shared" si="1"/>
        <v>41208.956222222216</v>
      </c>
      <c r="K16" s="475">
        <f t="shared" si="2"/>
        <v>11.872119734246477</v>
      </c>
    </row>
    <row r="17" spans="1:11" s="389" customFormat="1" ht="14.25" x14ac:dyDescent="0.2">
      <c r="A17" s="390">
        <v>7</v>
      </c>
      <c r="B17" s="391" t="s">
        <v>19</v>
      </c>
      <c r="C17" s="475">
        <f>IOB!C28</f>
        <v>0</v>
      </c>
      <c r="D17" s="475">
        <f>IOB!D28</f>
        <v>0</v>
      </c>
      <c r="E17" s="475">
        <f>IOB!E28</f>
        <v>26</v>
      </c>
      <c r="F17" s="475">
        <f>IOB!F28</f>
        <v>26</v>
      </c>
      <c r="G17" s="475">
        <f>IOB!G28</f>
        <v>645262.67000000004</v>
      </c>
      <c r="H17" s="475">
        <f>IOB!H28</f>
        <v>630313.35</v>
      </c>
      <c r="I17" s="475">
        <f t="shared" si="0"/>
        <v>1275576.02</v>
      </c>
      <c r="J17" s="475">
        <f t="shared" si="1"/>
        <v>49060.616153846153</v>
      </c>
      <c r="K17" s="475">
        <f t="shared" si="2"/>
        <v>97.683219455419589</v>
      </c>
    </row>
    <row r="18" spans="1:11" s="389" customFormat="1" ht="14.25" x14ac:dyDescent="0.2">
      <c r="A18" s="390">
        <v>8</v>
      </c>
      <c r="B18" s="391" t="s">
        <v>20</v>
      </c>
      <c r="C18" s="475">
        <f>PSB!C28</f>
        <v>0</v>
      </c>
      <c r="D18" s="475">
        <f>PSB!D28</f>
        <v>0</v>
      </c>
      <c r="E18" s="475">
        <f>PSB!E28</f>
        <v>8</v>
      </c>
      <c r="F18" s="475">
        <f>PSB!F28</f>
        <v>8</v>
      </c>
      <c r="G18" s="475">
        <f>PSB!G28</f>
        <v>197139.31</v>
      </c>
      <c r="H18" s="475">
        <f>PSB!H28</f>
        <v>25033.94</v>
      </c>
      <c r="I18" s="475">
        <f t="shared" si="0"/>
        <v>222173.25</v>
      </c>
      <c r="J18" s="475">
        <f t="shared" si="1"/>
        <v>27771.65625</v>
      </c>
      <c r="K18" s="475">
        <f t="shared" si="2"/>
        <v>12.698603845169185</v>
      </c>
    </row>
    <row r="19" spans="1:11" s="389" customFormat="1" ht="14.25" x14ac:dyDescent="0.2">
      <c r="A19" s="390">
        <v>9</v>
      </c>
      <c r="B19" s="391" t="s">
        <v>21</v>
      </c>
      <c r="C19" s="475">
        <f>PNB!C28</f>
        <v>0</v>
      </c>
      <c r="D19" s="475">
        <f>PNB!D28</f>
        <v>0</v>
      </c>
      <c r="E19" s="475">
        <f>PNB!E28</f>
        <v>77</v>
      </c>
      <c r="F19" s="475">
        <f>PNB!F28</f>
        <v>77</v>
      </c>
      <c r="G19" s="475">
        <f>PNB!G28</f>
        <v>2134368.75</v>
      </c>
      <c r="H19" s="475">
        <f>PNB!H28</f>
        <v>817575.05</v>
      </c>
      <c r="I19" s="475">
        <f t="shared" si="0"/>
        <v>2951943.8</v>
      </c>
      <c r="J19" s="475">
        <f t="shared" si="1"/>
        <v>38336.932467532468</v>
      </c>
      <c r="K19" s="475">
        <f t="shared" si="2"/>
        <v>38.305238961168264</v>
      </c>
    </row>
    <row r="20" spans="1:11" s="389" customFormat="1" ht="14.25" x14ac:dyDescent="0.2">
      <c r="A20" s="390">
        <v>10</v>
      </c>
      <c r="B20" s="391" t="s">
        <v>22</v>
      </c>
      <c r="C20" s="475">
        <f>SBI!C28</f>
        <v>0</v>
      </c>
      <c r="D20" s="475">
        <f>SBI!D28</f>
        <v>0</v>
      </c>
      <c r="E20" s="475">
        <f>SBI!E28</f>
        <v>150</v>
      </c>
      <c r="F20" s="475">
        <f>SBI!F28</f>
        <v>150</v>
      </c>
      <c r="G20" s="475">
        <f>SBI!G28</f>
        <v>7705791.4699999997</v>
      </c>
      <c r="H20" s="475">
        <f>SBI!H28</f>
        <v>2459878.7799999998</v>
      </c>
      <c r="I20" s="475">
        <f t="shared" si="0"/>
        <v>10165670.25</v>
      </c>
      <c r="J20" s="475">
        <f t="shared" si="1"/>
        <v>67771.134999999995</v>
      </c>
      <c r="K20" s="475">
        <f t="shared" si="2"/>
        <v>31.922467530775261</v>
      </c>
    </row>
    <row r="21" spans="1:11" s="389" customFormat="1" ht="14.25" x14ac:dyDescent="0.2">
      <c r="A21" s="390">
        <v>11</v>
      </c>
      <c r="B21" s="391" t="s">
        <v>23</v>
      </c>
      <c r="C21" s="475">
        <f>UCO!C28</f>
        <v>0</v>
      </c>
      <c r="D21" s="475">
        <f>UCO!D28</f>
        <v>0</v>
      </c>
      <c r="E21" s="475">
        <f>UCO!E28</f>
        <v>20</v>
      </c>
      <c r="F21" s="475">
        <f>UCO!F28</f>
        <v>20</v>
      </c>
      <c r="G21" s="475">
        <f>UCO!G28</f>
        <v>322238.2</v>
      </c>
      <c r="H21" s="475">
        <f>UCO!H28</f>
        <v>155843.68</v>
      </c>
      <c r="I21" s="475">
        <f t="shared" si="0"/>
        <v>478081.88</v>
      </c>
      <c r="J21" s="475">
        <f t="shared" si="1"/>
        <v>23904.094000000001</v>
      </c>
      <c r="K21" s="475">
        <f t="shared" si="2"/>
        <v>48.36288186813357</v>
      </c>
    </row>
    <row r="22" spans="1:11" s="389" customFormat="1" ht="14.25" x14ac:dyDescent="0.2">
      <c r="A22" s="390">
        <v>12</v>
      </c>
      <c r="B22" s="391" t="s">
        <v>24</v>
      </c>
      <c r="C22" s="475">
        <f>UBI!C28</f>
        <v>0</v>
      </c>
      <c r="D22" s="475">
        <f>UBI!D28</f>
        <v>0</v>
      </c>
      <c r="E22" s="475">
        <f>UBI!E28</f>
        <v>91</v>
      </c>
      <c r="F22" s="475">
        <f>UBI!F28</f>
        <v>91</v>
      </c>
      <c r="G22" s="475">
        <f>UBI!G28</f>
        <v>5002154.55</v>
      </c>
      <c r="H22" s="475">
        <f>UBI!H28</f>
        <v>786912.92</v>
      </c>
      <c r="I22" s="475">
        <f t="shared" si="0"/>
        <v>5789067.4699999997</v>
      </c>
      <c r="J22" s="475">
        <f t="shared" si="1"/>
        <v>63616.126043956043</v>
      </c>
      <c r="K22" s="475">
        <f t="shared" si="2"/>
        <v>15.731479548147909</v>
      </c>
    </row>
    <row r="23" spans="1:11" s="389" customFormat="1" ht="14.25" x14ac:dyDescent="0.2">
      <c r="A23" s="390">
        <v>13</v>
      </c>
      <c r="B23" s="391" t="s">
        <v>26</v>
      </c>
      <c r="C23" s="475">
        <f>AXIS!C28</f>
        <v>0</v>
      </c>
      <c r="D23" s="475">
        <f>AXIS!D28</f>
        <v>0</v>
      </c>
      <c r="E23" s="475">
        <f>AXIS!E28</f>
        <v>87</v>
      </c>
      <c r="F23" s="475">
        <f>AXIS!F28</f>
        <v>87</v>
      </c>
      <c r="G23" s="475">
        <f>AXIS!G28</f>
        <v>5963838.25</v>
      </c>
      <c r="H23" s="475">
        <f>AXIS!H28</f>
        <v>2013585</v>
      </c>
      <c r="I23" s="475">
        <f t="shared" si="0"/>
        <v>7977423.25</v>
      </c>
      <c r="J23" s="475">
        <f t="shared" si="1"/>
        <v>91694.520114942527</v>
      </c>
      <c r="K23" s="475">
        <f t="shared" si="2"/>
        <v>33.763239638499584</v>
      </c>
    </row>
    <row r="24" spans="1:11" s="389" customFormat="1" ht="14.25" x14ac:dyDescent="0.2">
      <c r="A24" s="390">
        <v>14</v>
      </c>
      <c r="B24" s="391" t="s">
        <v>27</v>
      </c>
      <c r="C24" s="475">
        <f>BANDHAN!C28</f>
        <v>0</v>
      </c>
      <c r="D24" s="475">
        <f>BANDHAN!D28</f>
        <v>0</v>
      </c>
      <c r="E24" s="475">
        <f>BANDHAN!E28</f>
        <v>22</v>
      </c>
      <c r="F24" s="475">
        <f>BANDHAN!F28</f>
        <v>22</v>
      </c>
      <c r="G24" s="475">
        <f>BANDHAN!G28</f>
        <v>185667.77</v>
      </c>
      <c r="H24" s="475">
        <f>BANDHAN!H28</f>
        <v>139191.67999999999</v>
      </c>
      <c r="I24" s="475">
        <f t="shared" si="0"/>
        <v>324859.44999999995</v>
      </c>
      <c r="J24" s="475">
        <f t="shared" si="1"/>
        <v>14766.338636363635</v>
      </c>
      <c r="K24" s="475">
        <f t="shared" si="2"/>
        <v>74.968143367047489</v>
      </c>
    </row>
    <row r="25" spans="1:11" s="389" customFormat="1" ht="14.25" x14ac:dyDescent="0.2">
      <c r="A25" s="390">
        <v>15</v>
      </c>
      <c r="B25" s="391" t="s">
        <v>28</v>
      </c>
      <c r="C25" s="475">
        <f>'CSB(CATHOLIC)'!C28</f>
        <v>0</v>
      </c>
      <c r="D25" s="475">
        <f>'CSB(CATHOLIC)'!D28</f>
        <v>0</v>
      </c>
      <c r="E25" s="475">
        <f>'CSB(CATHOLIC)'!E28</f>
        <v>11</v>
      </c>
      <c r="F25" s="475">
        <f>'CSB(CATHOLIC)'!F28</f>
        <v>11</v>
      </c>
      <c r="G25" s="475">
        <f>'CSB(CATHOLIC)'!G28</f>
        <v>108959.59</v>
      </c>
      <c r="H25" s="475">
        <f>'CSB(CATHOLIC)'!H28</f>
        <v>245039.76</v>
      </c>
      <c r="I25" s="475">
        <f t="shared" si="0"/>
        <v>353999.35</v>
      </c>
      <c r="J25" s="475">
        <f t="shared" si="1"/>
        <v>32181.75909090909</v>
      </c>
      <c r="K25" s="475">
        <f t="shared" si="2"/>
        <v>224.89049380600642</v>
      </c>
    </row>
    <row r="26" spans="1:11" s="389" customFormat="1" ht="14.25" x14ac:dyDescent="0.2">
      <c r="A26" s="390">
        <v>16</v>
      </c>
      <c r="B26" s="391" t="s">
        <v>29</v>
      </c>
      <c r="C26" s="475">
        <f>DCB!C28</f>
        <v>0</v>
      </c>
      <c r="D26" s="475">
        <f>DCB!D28</f>
        <v>0</v>
      </c>
      <c r="E26" s="475">
        <f>DCB!E28</f>
        <v>12</v>
      </c>
      <c r="F26" s="475">
        <f>DCB!F28</f>
        <v>12</v>
      </c>
      <c r="G26" s="475">
        <f>DCB!G28</f>
        <v>488640.93</v>
      </c>
      <c r="H26" s="475">
        <f>DCB!H28</f>
        <v>249137.52</v>
      </c>
      <c r="I26" s="475">
        <f t="shared" si="0"/>
        <v>737778.45</v>
      </c>
      <c r="J26" s="475">
        <f t="shared" si="1"/>
        <v>61481.537499999999</v>
      </c>
      <c r="K26" s="475">
        <f t="shared" si="2"/>
        <v>50.985806694498557</v>
      </c>
    </row>
    <row r="27" spans="1:11" s="389" customFormat="1" ht="14.25" x14ac:dyDescent="0.2">
      <c r="A27" s="390">
        <v>17</v>
      </c>
      <c r="B27" s="391" t="s">
        <v>30</v>
      </c>
      <c r="C27" s="475">
        <f>DHANLAXMI!C28</f>
        <v>0</v>
      </c>
      <c r="D27" s="475">
        <f>DHANLAXMI!D28</f>
        <v>0</v>
      </c>
      <c r="E27" s="475">
        <f>DHANLAXMI!E28</f>
        <v>5</v>
      </c>
      <c r="F27" s="475">
        <f>DHANLAXMI!F28</f>
        <v>5</v>
      </c>
      <c r="G27" s="475">
        <f>DHANLAXMI!G28</f>
        <v>15460.63</v>
      </c>
      <c r="H27" s="475">
        <f>DHANLAXMI!H28</f>
        <v>14376.4</v>
      </c>
      <c r="I27" s="475">
        <f t="shared" si="0"/>
        <v>29837.03</v>
      </c>
      <c r="J27" s="475">
        <f t="shared" si="1"/>
        <v>5967.4059999999999</v>
      </c>
      <c r="K27" s="475">
        <f t="shared" si="2"/>
        <v>92.987155115929951</v>
      </c>
    </row>
    <row r="28" spans="1:11" s="389" customFormat="1" ht="14.25" x14ac:dyDescent="0.2">
      <c r="A28" s="390">
        <v>18</v>
      </c>
      <c r="B28" s="391" t="s">
        <v>31</v>
      </c>
      <c r="C28" s="475">
        <f>FEDERAL!C28</f>
        <v>0</v>
      </c>
      <c r="D28" s="475">
        <f>FEDERAL!D28</f>
        <v>0</v>
      </c>
      <c r="E28" s="475">
        <f>FEDERAL!E28</f>
        <v>14</v>
      </c>
      <c r="F28" s="475">
        <f>FEDERAL!F28</f>
        <v>14</v>
      </c>
      <c r="G28" s="475">
        <f>FEDERAL!G28</f>
        <v>362399.24</v>
      </c>
      <c r="H28" s="475">
        <f>FEDERAL!H28</f>
        <v>520759.14</v>
      </c>
      <c r="I28" s="475">
        <f t="shared" si="0"/>
        <v>883158.38</v>
      </c>
      <c r="J28" s="475">
        <f t="shared" si="1"/>
        <v>63082.741428571426</v>
      </c>
      <c r="K28" s="475">
        <f t="shared" si="2"/>
        <v>143.69763578974391</v>
      </c>
    </row>
    <row r="29" spans="1:11" s="389" customFormat="1" ht="14.25" x14ac:dyDescent="0.2">
      <c r="A29" s="390">
        <v>19</v>
      </c>
      <c r="B29" s="391" t="s">
        <v>32</v>
      </c>
      <c r="C29" s="475">
        <f>HDFC!C28</f>
        <v>0</v>
      </c>
      <c r="D29" s="475">
        <f>HDFC!D28</f>
        <v>0</v>
      </c>
      <c r="E29" s="475">
        <f>HDFC!E28</f>
        <v>82</v>
      </c>
      <c r="F29" s="475">
        <f>HDFC!F28</f>
        <v>82</v>
      </c>
      <c r="G29" s="475">
        <f>HDFC!G28</f>
        <v>10302190.15</v>
      </c>
      <c r="H29" s="475">
        <f>HDFC!H28</f>
        <v>2565937.7999999998</v>
      </c>
      <c r="I29" s="475">
        <f t="shared" si="0"/>
        <v>12868127.949999999</v>
      </c>
      <c r="J29" s="475">
        <f t="shared" si="1"/>
        <v>156928.38963414633</v>
      </c>
      <c r="K29" s="475">
        <f t="shared" si="2"/>
        <v>24.906721412048483</v>
      </c>
    </row>
    <row r="30" spans="1:11" s="389" customFormat="1" ht="14.25" x14ac:dyDescent="0.2">
      <c r="A30" s="390">
        <v>20</v>
      </c>
      <c r="B30" s="391" t="s">
        <v>33</v>
      </c>
      <c r="C30" s="475">
        <f>ICICI!C28</f>
        <v>0</v>
      </c>
      <c r="D30" s="475">
        <f>ICICI!D28</f>
        <v>0</v>
      </c>
      <c r="E30" s="475">
        <f>ICICI!E28</f>
        <v>103</v>
      </c>
      <c r="F30" s="475">
        <f>ICICI!F28</f>
        <v>103</v>
      </c>
      <c r="G30" s="475">
        <f>ICICI!G28</f>
        <v>6737694.7300000004</v>
      </c>
      <c r="H30" s="475">
        <f>ICICI!H28</f>
        <v>2407718.6800000002</v>
      </c>
      <c r="I30" s="475">
        <f t="shared" si="0"/>
        <v>9145413.4100000001</v>
      </c>
      <c r="J30" s="475">
        <f t="shared" si="1"/>
        <v>88790.42145631068</v>
      </c>
      <c r="K30" s="475">
        <f t="shared" si="2"/>
        <v>35.735051475091097</v>
      </c>
    </row>
    <row r="31" spans="1:11" s="389" customFormat="1" ht="14.25" x14ac:dyDescent="0.2">
      <c r="A31" s="390">
        <v>21</v>
      </c>
      <c r="B31" s="391" t="s">
        <v>34</v>
      </c>
      <c r="C31" s="475">
        <f>IDBI!C28</f>
        <v>0</v>
      </c>
      <c r="D31" s="475">
        <f>IDBI!D28</f>
        <v>0</v>
      </c>
      <c r="E31" s="475">
        <f>IDBI!E28</f>
        <v>31</v>
      </c>
      <c r="F31" s="475">
        <f>IDBI!F28</f>
        <v>31</v>
      </c>
      <c r="G31" s="475">
        <f>IDBI!G28</f>
        <v>1043655.43</v>
      </c>
      <c r="H31" s="475">
        <f>IDBI!H28</f>
        <v>1408453.84</v>
      </c>
      <c r="I31" s="475">
        <f t="shared" si="0"/>
        <v>2452109.27</v>
      </c>
      <c r="J31" s="475">
        <f t="shared" si="1"/>
        <v>79100.299032258059</v>
      </c>
      <c r="K31" s="475">
        <f t="shared" si="2"/>
        <v>134.95391290207726</v>
      </c>
    </row>
    <row r="32" spans="1:11" s="389" customFormat="1" ht="14.25" x14ac:dyDescent="0.2">
      <c r="A32" s="390">
        <v>22</v>
      </c>
      <c r="B32" s="391" t="s">
        <v>35</v>
      </c>
      <c r="C32" s="475">
        <f>IDFC!C28</f>
        <v>0</v>
      </c>
      <c r="D32" s="475">
        <f>IDFC!D28</f>
        <v>0</v>
      </c>
      <c r="E32" s="475">
        <f>IDFC!E28</f>
        <v>18</v>
      </c>
      <c r="F32" s="475">
        <f>IDFC!F28</f>
        <v>18</v>
      </c>
      <c r="G32" s="475">
        <f>IDFC!G28</f>
        <v>1612172.63</v>
      </c>
      <c r="H32" s="475">
        <f>IDFC!H28</f>
        <v>2156057.92</v>
      </c>
      <c r="I32" s="475">
        <f t="shared" si="0"/>
        <v>3768230.55</v>
      </c>
      <c r="J32" s="475">
        <f t="shared" si="1"/>
        <v>209346.14166666666</v>
      </c>
      <c r="K32" s="475">
        <f t="shared" si="2"/>
        <v>133.7361694324261</v>
      </c>
    </row>
    <row r="33" spans="1:11" s="389" customFormat="1" ht="14.25" x14ac:dyDescent="0.2">
      <c r="A33" s="390">
        <v>23</v>
      </c>
      <c r="B33" s="391" t="s">
        <v>36</v>
      </c>
      <c r="C33" s="475">
        <f>INDUSIND!C28</f>
        <v>0</v>
      </c>
      <c r="D33" s="475">
        <f>INDUSIND!D28</f>
        <v>0</v>
      </c>
      <c r="E33" s="475">
        <f>INDUSIND!E28</f>
        <v>24</v>
      </c>
      <c r="F33" s="475">
        <f>INDUSIND!F28</f>
        <v>24</v>
      </c>
      <c r="G33" s="475">
        <f>INDUSIND!G28</f>
        <v>1372096.72</v>
      </c>
      <c r="H33" s="475">
        <f>INDUSIND!H28</f>
        <v>1297189.93</v>
      </c>
      <c r="I33" s="475">
        <f t="shared" si="0"/>
        <v>2669286.65</v>
      </c>
      <c r="J33" s="475">
        <f t="shared" si="1"/>
        <v>111220.27708333333</v>
      </c>
      <c r="K33" s="475">
        <f t="shared" si="2"/>
        <v>94.540706284903877</v>
      </c>
    </row>
    <row r="34" spans="1:11" s="389" customFormat="1" ht="14.25" x14ac:dyDescent="0.2">
      <c r="A34" s="390">
        <v>24</v>
      </c>
      <c r="B34" s="391" t="s">
        <v>37</v>
      </c>
      <c r="C34" s="475">
        <f>KB!C28</f>
        <v>0</v>
      </c>
      <c r="D34" s="475">
        <f>KB!D28</f>
        <v>0</v>
      </c>
      <c r="E34" s="475">
        <f>KB!E28</f>
        <v>12</v>
      </c>
      <c r="F34" s="475">
        <f>KB!F28</f>
        <v>12</v>
      </c>
      <c r="G34" s="475">
        <f>KB!G28</f>
        <v>383006.97</v>
      </c>
      <c r="H34" s="475">
        <f>KB!H28</f>
        <v>97141.05</v>
      </c>
      <c r="I34" s="475">
        <f t="shared" si="0"/>
        <v>480148.01999999996</v>
      </c>
      <c r="J34" s="475">
        <f t="shared" si="1"/>
        <v>40012.334999999999</v>
      </c>
      <c r="K34" s="475">
        <f t="shared" si="2"/>
        <v>25.362736871342058</v>
      </c>
    </row>
    <row r="35" spans="1:11" s="389" customFormat="1" ht="14.25" x14ac:dyDescent="0.2">
      <c r="A35" s="390">
        <v>25</v>
      </c>
      <c r="B35" s="391" t="s">
        <v>38</v>
      </c>
      <c r="C35" s="475">
        <f>KARUR!C28</f>
        <v>0</v>
      </c>
      <c r="D35" s="475">
        <f>KARUR!D28</f>
        <v>0</v>
      </c>
      <c r="E35" s="475">
        <f>KARUR!E28</f>
        <v>6</v>
      </c>
      <c r="F35" s="475">
        <f>KARUR!F28</f>
        <v>6</v>
      </c>
      <c r="G35" s="475">
        <f>KARUR!G28</f>
        <v>59182.62</v>
      </c>
      <c r="H35" s="475">
        <f>KARUR!H28</f>
        <v>65386.85</v>
      </c>
      <c r="I35" s="475">
        <f t="shared" si="0"/>
        <v>124569.47</v>
      </c>
      <c r="J35" s="475">
        <f t="shared" si="1"/>
        <v>20761.578333333335</v>
      </c>
      <c r="K35" s="475">
        <f t="shared" si="2"/>
        <v>110.48319591123203</v>
      </c>
    </row>
    <row r="36" spans="1:11" s="389" customFormat="1" ht="14.25" x14ac:dyDescent="0.2">
      <c r="A36" s="390">
        <v>26</v>
      </c>
      <c r="B36" s="391" t="s">
        <v>39</v>
      </c>
      <c r="C36" s="475">
        <f>KOTAK!C28</f>
        <v>0</v>
      </c>
      <c r="D36" s="475">
        <f>KOTAK!D28</f>
        <v>0</v>
      </c>
      <c r="E36" s="475">
        <f>KOTAK!E28</f>
        <v>76</v>
      </c>
      <c r="F36" s="475">
        <f>KOTAK!F28</f>
        <v>76</v>
      </c>
      <c r="G36" s="475">
        <f>KOTAK!G28</f>
        <v>3288570.04</v>
      </c>
      <c r="H36" s="475">
        <f>KOTAK!H28</f>
        <v>3262424.74</v>
      </c>
      <c r="I36" s="475">
        <f t="shared" si="0"/>
        <v>6550994.7800000003</v>
      </c>
      <c r="J36" s="475">
        <f t="shared" si="1"/>
        <v>86197.299736842106</v>
      </c>
      <c r="K36" s="475">
        <f t="shared" si="2"/>
        <v>99.204964477508895</v>
      </c>
    </row>
    <row r="37" spans="1:11" s="389" customFormat="1" ht="14.25" x14ac:dyDescent="0.2">
      <c r="A37" s="390">
        <v>27</v>
      </c>
      <c r="B37" s="391" t="s">
        <v>40</v>
      </c>
      <c r="C37" s="475">
        <f>RBL!C28</f>
        <v>0</v>
      </c>
      <c r="D37" s="475">
        <f>RBL!D28</f>
        <v>0</v>
      </c>
      <c r="E37" s="475">
        <f>RBL!E28</f>
        <v>23</v>
      </c>
      <c r="F37" s="475">
        <f>RBL!F28</f>
        <v>23</v>
      </c>
      <c r="G37" s="475">
        <f>RBL!G28</f>
        <v>410285.18</v>
      </c>
      <c r="H37" s="475">
        <f>RBL!H28</f>
        <v>129016.48</v>
      </c>
      <c r="I37" s="475">
        <f t="shared" si="0"/>
        <v>539301.66</v>
      </c>
      <c r="J37" s="475">
        <f t="shared" si="1"/>
        <v>23447.898260869566</v>
      </c>
      <c r="K37" s="475">
        <f t="shared" si="2"/>
        <v>31.445561840668972</v>
      </c>
    </row>
    <row r="38" spans="1:11" s="389" customFormat="1" ht="14.25" x14ac:dyDescent="0.2">
      <c r="A38" s="390">
        <v>28</v>
      </c>
      <c r="B38" s="391" t="s">
        <v>41</v>
      </c>
      <c r="C38" s="475">
        <f>YES!C28</f>
        <v>0</v>
      </c>
      <c r="D38" s="475">
        <f>YES!D28</f>
        <v>0</v>
      </c>
      <c r="E38" s="475">
        <f>YES!E28</f>
        <v>38</v>
      </c>
      <c r="F38" s="475">
        <f>YES!F28</f>
        <v>38</v>
      </c>
      <c r="G38" s="475">
        <f>YES!G28</f>
        <v>1715762.18</v>
      </c>
      <c r="H38" s="475">
        <f>YES!H28</f>
        <v>572309.09</v>
      </c>
      <c r="I38" s="475">
        <f t="shared" si="0"/>
        <v>2288071.27</v>
      </c>
      <c r="J38" s="475">
        <f t="shared" si="1"/>
        <v>60212.401842105261</v>
      </c>
      <c r="K38" s="475">
        <f t="shared" si="2"/>
        <v>33.355968366198631</v>
      </c>
    </row>
    <row r="39" spans="1:11" s="389" customFormat="1" ht="14.25" x14ac:dyDescent="0.2">
      <c r="A39" s="390">
        <v>29</v>
      </c>
      <c r="B39" s="391" t="s">
        <v>43</v>
      </c>
      <c r="C39" s="475">
        <f>AU!C28</f>
        <v>0</v>
      </c>
      <c r="D39" s="475">
        <f>AU!D28</f>
        <v>0</v>
      </c>
      <c r="E39" s="475">
        <f>AU!E28</f>
        <v>9</v>
      </c>
      <c r="F39" s="475">
        <f>AU!F28</f>
        <v>9</v>
      </c>
      <c r="G39" s="475">
        <f>AU!G28</f>
        <v>695375.64</v>
      </c>
      <c r="H39" s="475">
        <f>AU!H28</f>
        <v>172231.43</v>
      </c>
      <c r="I39" s="475">
        <f t="shared" si="0"/>
        <v>867607.07000000007</v>
      </c>
      <c r="J39" s="475">
        <f t="shared" si="1"/>
        <v>96400.785555555558</v>
      </c>
      <c r="K39" s="475">
        <f t="shared" si="2"/>
        <v>24.76811382118591</v>
      </c>
    </row>
    <row r="40" spans="1:11" s="389" customFormat="1" ht="14.25" x14ac:dyDescent="0.2">
      <c r="A40" s="390">
        <v>30</v>
      </c>
      <c r="B40" s="391" t="s">
        <v>44</v>
      </c>
      <c r="C40" s="475">
        <f>Equitas!C28</f>
        <v>0</v>
      </c>
      <c r="D40" s="475">
        <f>Equitas!D28</f>
        <v>0</v>
      </c>
      <c r="E40" s="475">
        <f>Equitas!E28</f>
        <v>5</v>
      </c>
      <c r="F40" s="475">
        <f>Equitas!F28</f>
        <v>5</v>
      </c>
      <c r="G40" s="475">
        <f>Equitas!G28</f>
        <v>135122.82999999999</v>
      </c>
      <c r="H40" s="475">
        <f>Equitas!H28</f>
        <v>15202.63</v>
      </c>
      <c r="I40" s="475">
        <f t="shared" si="0"/>
        <v>150325.46</v>
      </c>
      <c r="J40" s="475">
        <f t="shared" si="1"/>
        <v>30065.091999999997</v>
      </c>
      <c r="K40" s="475">
        <f t="shared" si="2"/>
        <v>11.25097069088917</v>
      </c>
    </row>
    <row r="41" spans="1:11" s="389" customFormat="1" ht="14.25" x14ac:dyDescent="0.2">
      <c r="A41" s="390">
        <v>31</v>
      </c>
      <c r="B41" s="391" t="s">
        <v>45</v>
      </c>
      <c r="C41" s="475">
        <f>ESAF!C28</f>
        <v>0</v>
      </c>
      <c r="D41" s="475">
        <f>ESAF!D28</f>
        <v>0</v>
      </c>
      <c r="E41" s="475">
        <f>ESAF!E28</f>
        <v>4</v>
      </c>
      <c r="F41" s="475">
        <f>ESAF!F28</f>
        <v>4</v>
      </c>
      <c r="G41" s="475">
        <f>ESAF!G28</f>
        <v>19176.89</v>
      </c>
      <c r="H41" s="475">
        <f>ESAF!H28</f>
        <v>7641.37</v>
      </c>
      <c r="I41" s="475">
        <f t="shared" si="0"/>
        <v>26818.26</v>
      </c>
      <c r="J41" s="475">
        <f t="shared" si="1"/>
        <v>6704.5649999999996</v>
      </c>
      <c r="K41" s="475">
        <f t="shared" si="2"/>
        <v>39.846763474160831</v>
      </c>
    </row>
    <row r="42" spans="1:11" s="389" customFormat="1" ht="14.25" x14ac:dyDescent="0.2">
      <c r="A42" s="390">
        <v>32</v>
      </c>
      <c r="B42" s="391" t="s">
        <v>46</v>
      </c>
      <c r="C42" s="475">
        <f>Fincare!C28</f>
        <v>0</v>
      </c>
      <c r="D42" s="475">
        <f>Fincare!D28</f>
        <v>0</v>
      </c>
      <c r="E42" s="475">
        <f>Fincare!E28</f>
        <v>0</v>
      </c>
      <c r="F42" s="475">
        <f>Fincare!F28</f>
        <v>0</v>
      </c>
      <c r="G42" s="475">
        <f>Fincare!G28</f>
        <v>4653.54</v>
      </c>
      <c r="H42" s="475">
        <f>Fincare!H28</f>
        <v>92.45</v>
      </c>
      <c r="I42" s="475">
        <f t="shared" si="0"/>
        <v>4745.99</v>
      </c>
      <c r="J42" s="475" t="e">
        <f t="shared" si="1"/>
        <v>#DIV/0!</v>
      </c>
      <c r="K42" s="475">
        <f t="shared" si="2"/>
        <v>1.9866596182691025</v>
      </c>
    </row>
    <row r="43" spans="1:11" s="389" customFormat="1" ht="14.25" x14ac:dyDescent="0.2">
      <c r="A43" s="390">
        <v>33</v>
      </c>
      <c r="B43" s="391" t="s">
        <v>47</v>
      </c>
      <c r="C43" s="475">
        <f>Jana!C28</f>
        <v>0</v>
      </c>
      <c r="D43" s="475">
        <f>Jana!D28</f>
        <v>0</v>
      </c>
      <c r="E43" s="475">
        <f>Jana!E28</f>
        <v>7</v>
      </c>
      <c r="F43" s="475">
        <f>Jana!F28</f>
        <v>7</v>
      </c>
      <c r="G43" s="475">
        <f>Jana!G28</f>
        <v>46367.64</v>
      </c>
      <c r="H43" s="475">
        <f>Jana!H28</f>
        <v>14828.59</v>
      </c>
      <c r="I43" s="475">
        <f t="shared" si="0"/>
        <v>61196.229999999996</v>
      </c>
      <c r="J43" s="475">
        <f t="shared" si="1"/>
        <v>8742.3185714285701</v>
      </c>
      <c r="K43" s="475">
        <f t="shared" si="2"/>
        <v>31.980471725539623</v>
      </c>
    </row>
    <row r="44" spans="1:11" s="389" customFormat="1" ht="14.25" x14ac:dyDescent="0.2">
      <c r="A44" s="390">
        <v>34</v>
      </c>
      <c r="B44" s="391" t="s">
        <v>48</v>
      </c>
      <c r="C44" s="475">
        <f>Suryoday!C28</f>
        <v>0</v>
      </c>
      <c r="D44" s="475">
        <f>Suryoday!D28</f>
        <v>0</v>
      </c>
      <c r="E44" s="475">
        <f>Suryoday!E28</f>
        <v>2</v>
      </c>
      <c r="F44" s="475">
        <f>Suryoday!F28</f>
        <v>2</v>
      </c>
      <c r="G44" s="475">
        <f>Suryoday!G28</f>
        <v>13.42</v>
      </c>
      <c r="H44" s="475">
        <f>Suryoday!H28</f>
        <v>1568.61</v>
      </c>
      <c r="I44" s="475">
        <f t="shared" si="0"/>
        <v>1582.03</v>
      </c>
      <c r="J44" s="475">
        <f t="shared" si="1"/>
        <v>791.01499999999999</v>
      </c>
      <c r="K44" s="475">
        <f t="shared" si="2"/>
        <v>11688.59910581222</v>
      </c>
    </row>
    <row r="45" spans="1:11" s="389" customFormat="1" ht="14.25" x14ac:dyDescent="0.2">
      <c r="A45" s="390">
        <v>35</v>
      </c>
      <c r="B45" s="391" t="s">
        <v>49</v>
      </c>
      <c r="C45" s="475">
        <f>Ujjivan!C28</f>
        <v>0</v>
      </c>
      <c r="D45" s="475">
        <f>Ujjivan!D28</f>
        <v>0</v>
      </c>
      <c r="E45" s="475">
        <f>Ujjivan!E28</f>
        <v>7</v>
      </c>
      <c r="F45" s="475">
        <f>Ujjivan!F28</f>
        <v>7</v>
      </c>
      <c r="G45" s="475">
        <f>Ujjivan!G28</f>
        <v>161560.32999999999</v>
      </c>
      <c r="H45" s="475">
        <f>Ujjivan!H28</f>
        <v>16843.13</v>
      </c>
      <c r="I45" s="475">
        <f t="shared" si="0"/>
        <v>178403.46</v>
      </c>
      <c r="J45" s="475">
        <f t="shared" si="1"/>
        <v>25486.208571428571</v>
      </c>
      <c r="K45" s="475">
        <f t="shared" si="2"/>
        <v>10.425288188010017</v>
      </c>
    </row>
    <row r="46" spans="1:11" s="389" customFormat="1" ht="14.25" x14ac:dyDescent="0.2">
      <c r="A46" s="390">
        <v>36</v>
      </c>
      <c r="B46" s="391" t="s">
        <v>50</v>
      </c>
      <c r="C46" s="475">
        <f>utkarsh!C28</f>
        <v>0</v>
      </c>
      <c r="D46" s="475">
        <f>utkarsh!D28</f>
        <v>0</v>
      </c>
      <c r="E46" s="475">
        <f>utkarsh!E28</f>
        <v>9</v>
      </c>
      <c r="F46" s="475">
        <f>utkarsh!F28</f>
        <v>9</v>
      </c>
      <c r="G46" s="475">
        <f>utkarsh!G28</f>
        <v>71225.929999999993</v>
      </c>
      <c r="H46" s="475">
        <f>utkarsh!H28</f>
        <v>36417.5</v>
      </c>
      <c r="I46" s="475">
        <f t="shared" si="0"/>
        <v>107643.43</v>
      </c>
      <c r="J46" s="475">
        <f t="shared" si="1"/>
        <v>11960.38111111111</v>
      </c>
      <c r="K46" s="475">
        <f t="shared" si="2"/>
        <v>51.129553520747294</v>
      </c>
    </row>
    <row r="47" spans="1:11" s="389" customFormat="1" ht="14.25" x14ac:dyDescent="0.2">
      <c r="A47" s="390">
        <v>37</v>
      </c>
      <c r="B47" s="391" t="s">
        <v>52</v>
      </c>
      <c r="C47" s="475">
        <f>DBS!C28</f>
        <v>0</v>
      </c>
      <c r="D47" s="475">
        <f>DBS!D28</f>
        <v>0</v>
      </c>
      <c r="E47" s="475">
        <f>DBS!E28</f>
        <v>3</v>
      </c>
      <c r="F47" s="475">
        <f>DBS!F28</f>
        <v>3</v>
      </c>
      <c r="G47" s="475">
        <f>DBS!G28</f>
        <v>35923.050000000003</v>
      </c>
      <c r="H47" s="475">
        <f>DBS!H28</f>
        <v>60714.49</v>
      </c>
      <c r="I47" s="475">
        <f t="shared" si="0"/>
        <v>96637.540000000008</v>
      </c>
      <c r="J47" s="475">
        <f t="shared" si="1"/>
        <v>32212.513333333336</v>
      </c>
      <c r="K47" s="475">
        <f t="shared" si="2"/>
        <v>169.01262559832753</v>
      </c>
    </row>
    <row r="48" spans="1:11" s="389" customFormat="1" ht="14.25" x14ac:dyDescent="0.2">
      <c r="A48" s="390">
        <v>38</v>
      </c>
      <c r="B48" s="391" t="s">
        <v>54</v>
      </c>
      <c r="C48" s="475">
        <f>APB!C28</f>
        <v>0</v>
      </c>
      <c r="D48" s="475">
        <f>APB!D28</f>
        <v>0</v>
      </c>
      <c r="E48" s="475">
        <f>APB!E28</f>
        <v>0</v>
      </c>
      <c r="F48" s="475">
        <f>APB!F28</f>
        <v>0</v>
      </c>
      <c r="G48" s="475">
        <f>APB!G28</f>
        <v>0</v>
      </c>
      <c r="H48" s="475">
        <f>APB!H28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89" customFormat="1" ht="14.25" x14ac:dyDescent="0.2">
      <c r="A49" s="390">
        <v>39</v>
      </c>
      <c r="B49" s="391" t="s">
        <v>55</v>
      </c>
      <c r="C49" s="475">
        <f>FINO!C28</f>
        <v>0</v>
      </c>
      <c r="D49" s="475">
        <f>FINO!D28</f>
        <v>0</v>
      </c>
      <c r="E49" s="475">
        <f>FINO!E28</f>
        <v>0</v>
      </c>
      <c r="F49" s="475">
        <f>FINO!F28</f>
        <v>0</v>
      </c>
      <c r="G49" s="475">
        <f>FINO!G28</f>
        <v>0</v>
      </c>
      <c r="H49" s="475">
        <f>FINO!H28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89" customFormat="1" ht="14.25" x14ac:dyDescent="0.2">
      <c r="A50" s="390">
        <v>40</v>
      </c>
      <c r="B50" s="391" t="s">
        <v>56</v>
      </c>
      <c r="C50" s="475">
        <f>'Indian Post'!C28</f>
        <v>0</v>
      </c>
      <c r="D50" s="475">
        <f>'Indian Post'!D28</f>
        <v>0</v>
      </c>
      <c r="E50" s="475">
        <f>'Indian Post'!E28</f>
        <v>1</v>
      </c>
      <c r="F50" s="475">
        <f>'Indian Post'!F28</f>
        <v>1</v>
      </c>
      <c r="G50" s="475">
        <f>'Indian Post'!G28</f>
        <v>2606.4</v>
      </c>
      <c r="H50" s="475">
        <f>'Indian Post'!H28</f>
        <v>0</v>
      </c>
      <c r="I50" s="475">
        <f t="shared" si="0"/>
        <v>2606.4</v>
      </c>
      <c r="J50" s="475">
        <f t="shared" si="1"/>
        <v>2606.4</v>
      </c>
      <c r="K50" s="475">
        <f t="shared" si="2"/>
        <v>0</v>
      </c>
    </row>
    <row r="51" spans="1:11" s="389" customFormat="1" ht="14.25" x14ac:dyDescent="0.2">
      <c r="A51" s="390">
        <v>41</v>
      </c>
      <c r="B51" s="391" t="s">
        <v>58</v>
      </c>
      <c r="C51" s="475">
        <f>'Maharashtra GB'!C28</f>
        <v>0</v>
      </c>
      <c r="D51" s="475">
        <f>'Maharashtra GB'!D28</f>
        <v>0</v>
      </c>
      <c r="E51" s="475">
        <f>'Maharashtra GB'!E28</f>
        <v>0</v>
      </c>
      <c r="F51" s="475">
        <f>'Maharashtra GB'!F28</f>
        <v>0</v>
      </c>
      <c r="G51" s="475">
        <f>'Maharashtra GB'!G28</f>
        <v>0</v>
      </c>
      <c r="H51" s="475">
        <f>'Maharashtra GB'!H28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89" customFormat="1" ht="14.25" x14ac:dyDescent="0.2">
      <c r="A52" s="390">
        <v>42</v>
      </c>
      <c r="B52" s="391" t="s">
        <v>59</v>
      </c>
      <c r="C52" s="475">
        <f>'Vidharbha Konkan GB'!C28</f>
        <v>0</v>
      </c>
      <c r="D52" s="475">
        <f>'Vidharbha Konkan GB'!D28</f>
        <v>0</v>
      </c>
      <c r="E52" s="475">
        <f>'Vidharbha Konkan GB'!E28</f>
        <v>0</v>
      </c>
      <c r="F52" s="475">
        <f>'Vidharbha Konkan GB'!F28</f>
        <v>0</v>
      </c>
      <c r="G52" s="475">
        <f>'Vidharbha Konkan GB'!G28</f>
        <v>0</v>
      </c>
      <c r="H52" s="475">
        <f>'Vidharbha Konkan GB'!H28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89" customFormat="1" ht="14.25" x14ac:dyDescent="0.2">
      <c r="A53" s="390">
        <v>43</v>
      </c>
      <c r="B53" s="391" t="s">
        <v>61</v>
      </c>
      <c r="C53" s="475">
        <f>M.S.Coop!C28</f>
        <v>0</v>
      </c>
      <c r="D53" s="475">
        <f>M.S.Coop!D28</f>
        <v>0</v>
      </c>
      <c r="E53" s="475">
        <f>M.S.Coop!E28</f>
        <v>0</v>
      </c>
      <c r="F53" s="475">
        <f>M.S.Coop!F28</f>
        <v>0</v>
      </c>
      <c r="G53" s="475">
        <f>M.S.Coop!G28</f>
        <v>0</v>
      </c>
      <c r="H53" s="475">
        <f>M.S.Coop!H28</f>
        <v>0</v>
      </c>
      <c r="I53" s="475">
        <f t="shared" si="0"/>
        <v>0</v>
      </c>
      <c r="J53" s="475" t="e">
        <f t="shared" si="1"/>
        <v>#DIV/0!</v>
      </c>
      <c r="K53" s="475" t="e">
        <f t="shared" si="2"/>
        <v>#DIV/0!</v>
      </c>
    </row>
    <row r="54" spans="1:11" s="388" customFormat="1" ht="15" x14ac:dyDescent="0.2">
      <c r="A54" s="552" t="s">
        <v>63</v>
      </c>
      <c r="B54" s="553"/>
      <c r="C54" s="476">
        <f t="shared" ref="C54:I54" si="3">SUM(C4:C53)</f>
        <v>0</v>
      </c>
      <c r="D54" s="476">
        <f t="shared" si="3"/>
        <v>0</v>
      </c>
      <c r="E54" s="476">
        <f t="shared" si="3"/>
        <v>1341</v>
      </c>
      <c r="F54" s="476">
        <f t="shared" si="3"/>
        <v>1341</v>
      </c>
      <c r="G54" s="477">
        <f t="shared" si="3"/>
        <v>68591870.330000013</v>
      </c>
      <c r="H54" s="477">
        <f t="shared" si="3"/>
        <v>33734310.170000009</v>
      </c>
      <c r="I54" s="477">
        <f t="shared" si="3"/>
        <v>102326180.5</v>
      </c>
      <c r="J54" s="477">
        <f t="shared" si="1"/>
        <v>76305.876584638332</v>
      </c>
      <c r="K54" s="477">
        <f t="shared" si="2"/>
        <v>49.181207638313431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53" sqref="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0.28515625" style="2" customWidth="1"/>
    <col min="8" max="8" width="9.7109375" style="2" customWidth="1"/>
    <col min="9" max="9" width="11.85546875" style="2" customWidth="1"/>
    <col min="10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181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93" customFormat="1" ht="14.25" x14ac:dyDescent="0.2">
      <c r="A11" s="394">
        <v>1</v>
      </c>
      <c r="B11" s="395" t="s">
        <v>13</v>
      </c>
      <c r="C11" s="475">
        <f>BOB!C29</f>
        <v>7</v>
      </c>
      <c r="D11" s="475">
        <f>BOB!D29</f>
        <v>7</v>
      </c>
      <c r="E11" s="475">
        <f>BOB!E29</f>
        <v>26</v>
      </c>
      <c r="F11" s="475">
        <f>BOB!F29</f>
        <v>40</v>
      </c>
      <c r="G11" s="475">
        <f>BOB!G29</f>
        <v>480483.69</v>
      </c>
      <c r="H11" s="475">
        <f>BOB!H29</f>
        <v>251439.57</v>
      </c>
      <c r="I11" s="475">
        <f t="shared" ref="I11:I53" si="0">(G11+H11)</f>
        <v>731923.26</v>
      </c>
      <c r="J11" s="475">
        <f t="shared" ref="J11:J54" si="1">(I11/F11)</f>
        <v>18298.0815</v>
      </c>
      <c r="K11" s="475">
        <f t="shared" ref="K11:K54" si="2">(H11/G11)*100</f>
        <v>52.330510948248843</v>
      </c>
    </row>
    <row r="12" spans="1:11" s="393" customFormat="1" ht="14.25" x14ac:dyDescent="0.2">
      <c r="A12" s="394">
        <v>2</v>
      </c>
      <c r="B12" s="395" t="s">
        <v>14</v>
      </c>
      <c r="C12" s="475">
        <f>BOI!C29</f>
        <v>31</v>
      </c>
      <c r="D12" s="475">
        <f>BOI!D29</f>
        <v>15</v>
      </c>
      <c r="E12" s="475">
        <f>BOI!E29</f>
        <v>28</v>
      </c>
      <c r="F12" s="475">
        <f>BOI!F29</f>
        <v>74</v>
      </c>
      <c r="G12" s="475">
        <f>BOI!G29</f>
        <v>975717.33</v>
      </c>
      <c r="H12" s="475">
        <f>BOI!H29</f>
        <v>435767.7</v>
      </c>
      <c r="I12" s="475">
        <f t="shared" si="0"/>
        <v>1411485.03</v>
      </c>
      <c r="J12" s="475">
        <f t="shared" si="1"/>
        <v>19074.122027027028</v>
      </c>
      <c r="K12" s="475">
        <f t="shared" si="2"/>
        <v>44.661264753799138</v>
      </c>
    </row>
    <row r="13" spans="1:11" s="393" customFormat="1" ht="14.25" x14ac:dyDescent="0.2">
      <c r="A13" s="394">
        <v>3</v>
      </c>
      <c r="B13" s="395" t="s">
        <v>15</v>
      </c>
      <c r="C13" s="475">
        <f>BM!C29</f>
        <v>11</v>
      </c>
      <c r="D13" s="475">
        <f>BM!D29</f>
        <v>8</v>
      </c>
      <c r="E13" s="475">
        <f>BM!E29</f>
        <v>22</v>
      </c>
      <c r="F13" s="475">
        <f>BM!F29</f>
        <v>41</v>
      </c>
      <c r="G13" s="475">
        <f>BM!G29</f>
        <v>883140.26</v>
      </c>
      <c r="H13" s="475">
        <f>BM!H29</f>
        <v>314420.96000000002</v>
      </c>
      <c r="I13" s="475">
        <f t="shared" si="0"/>
        <v>1197561.22</v>
      </c>
      <c r="J13" s="475">
        <f t="shared" si="1"/>
        <v>29208.810243902437</v>
      </c>
      <c r="K13" s="475">
        <f t="shared" si="2"/>
        <v>35.602607449919674</v>
      </c>
    </row>
    <row r="14" spans="1:11" s="393" customFormat="1" ht="14.25" x14ac:dyDescent="0.2">
      <c r="A14" s="394">
        <v>4</v>
      </c>
      <c r="B14" s="395" t="s">
        <v>16</v>
      </c>
      <c r="C14" s="475">
        <f>CB!C29</f>
        <v>12</v>
      </c>
      <c r="D14" s="475">
        <f>CB!D29</f>
        <v>8</v>
      </c>
      <c r="E14" s="475">
        <f>CB!E29</f>
        <v>25</v>
      </c>
      <c r="F14" s="475">
        <f>CB!F29</f>
        <v>45</v>
      </c>
      <c r="G14" s="475">
        <f>CB!G29</f>
        <v>545081.07999999996</v>
      </c>
      <c r="H14" s="475">
        <f>CB!H29</f>
        <v>176855.85</v>
      </c>
      <c r="I14" s="475">
        <f t="shared" si="0"/>
        <v>721936.92999999993</v>
      </c>
      <c r="J14" s="475">
        <f t="shared" si="1"/>
        <v>16043.042888888887</v>
      </c>
      <c r="K14" s="475">
        <f t="shared" si="2"/>
        <v>32.445787698226475</v>
      </c>
    </row>
    <row r="15" spans="1:11" s="393" customFormat="1" ht="14.25" x14ac:dyDescent="0.2">
      <c r="A15" s="394">
        <v>5</v>
      </c>
      <c r="B15" s="395" t="s">
        <v>17</v>
      </c>
      <c r="C15" s="475">
        <f>CBI!C29</f>
        <v>5</v>
      </c>
      <c r="D15" s="475">
        <f>CBI!D29</f>
        <v>8</v>
      </c>
      <c r="E15" s="475">
        <f>CBI!E29</f>
        <v>17</v>
      </c>
      <c r="F15" s="475">
        <f>CBI!F29</f>
        <v>30</v>
      </c>
      <c r="G15" s="475">
        <f>CBI!G29</f>
        <v>278157.33</v>
      </c>
      <c r="H15" s="475">
        <f>CBI!H29</f>
        <v>61302.45</v>
      </c>
      <c r="I15" s="475">
        <f t="shared" si="0"/>
        <v>339459.78</v>
      </c>
      <c r="J15" s="475">
        <f t="shared" si="1"/>
        <v>11315.326000000001</v>
      </c>
      <c r="K15" s="475">
        <f t="shared" si="2"/>
        <v>22.038768491198844</v>
      </c>
    </row>
    <row r="16" spans="1:11" s="393" customFormat="1" ht="14.25" x14ac:dyDescent="0.2">
      <c r="A16" s="394">
        <v>6</v>
      </c>
      <c r="B16" s="395" t="s">
        <v>18</v>
      </c>
      <c r="C16" s="475">
        <f>IB!C29</f>
        <v>4</v>
      </c>
      <c r="D16" s="475">
        <f>IB!D29</f>
        <v>4</v>
      </c>
      <c r="E16" s="475">
        <f>IB!E29</f>
        <v>14</v>
      </c>
      <c r="F16" s="475">
        <f>IB!F29</f>
        <v>22</v>
      </c>
      <c r="G16" s="475">
        <f>IB!G29</f>
        <v>269243.44</v>
      </c>
      <c r="H16" s="475">
        <f>IB!H29</f>
        <v>72258.05</v>
      </c>
      <c r="I16" s="475">
        <f t="shared" si="0"/>
        <v>341501.49</v>
      </c>
      <c r="J16" s="475">
        <f t="shared" si="1"/>
        <v>15522.795</v>
      </c>
      <c r="K16" s="475">
        <f t="shared" si="2"/>
        <v>26.837441239051174</v>
      </c>
    </row>
    <row r="17" spans="1:11" s="393" customFormat="1" ht="14.25" x14ac:dyDescent="0.2">
      <c r="A17" s="394">
        <v>7</v>
      </c>
      <c r="B17" s="395" t="s">
        <v>19</v>
      </c>
      <c r="C17" s="475">
        <f>IOB!C29</f>
        <v>1</v>
      </c>
      <c r="D17" s="475">
        <f>IOB!D29</f>
        <v>3</v>
      </c>
      <c r="E17" s="475">
        <f>IOB!E29</f>
        <v>9</v>
      </c>
      <c r="F17" s="475">
        <f>IOB!F29</f>
        <v>13</v>
      </c>
      <c r="G17" s="475">
        <f>IOB!G29</f>
        <v>82770.83</v>
      </c>
      <c r="H17" s="475">
        <f>IOB!H29</f>
        <v>73363.19</v>
      </c>
      <c r="I17" s="475">
        <f t="shared" si="0"/>
        <v>156134.02000000002</v>
      </c>
      <c r="J17" s="475">
        <f t="shared" si="1"/>
        <v>12010.309230769231</v>
      </c>
      <c r="K17" s="475">
        <f t="shared" si="2"/>
        <v>88.634111800014566</v>
      </c>
    </row>
    <row r="18" spans="1:11" s="393" customFormat="1" ht="14.25" x14ac:dyDescent="0.2">
      <c r="A18" s="394">
        <v>8</v>
      </c>
      <c r="B18" s="395" t="s">
        <v>20</v>
      </c>
      <c r="C18" s="475">
        <f>PSB!C29</f>
        <v>0</v>
      </c>
      <c r="D18" s="475">
        <f>PSB!D29</f>
        <v>0</v>
      </c>
      <c r="E18" s="475">
        <f>PSB!E29</f>
        <v>2</v>
      </c>
      <c r="F18" s="475">
        <f>PSB!F29</f>
        <v>2</v>
      </c>
      <c r="G18" s="475">
        <f>PSB!G29</f>
        <v>6882.43</v>
      </c>
      <c r="H18" s="475">
        <f>PSB!H29</f>
        <v>9620.57</v>
      </c>
      <c r="I18" s="475">
        <f t="shared" si="0"/>
        <v>16503</v>
      </c>
      <c r="J18" s="475">
        <f t="shared" si="1"/>
        <v>8251.5</v>
      </c>
      <c r="K18" s="475">
        <f t="shared" si="2"/>
        <v>139.78449472061465</v>
      </c>
    </row>
    <row r="19" spans="1:11" s="393" customFormat="1" ht="14.25" x14ac:dyDescent="0.2">
      <c r="A19" s="394">
        <v>9</v>
      </c>
      <c r="B19" s="395" t="s">
        <v>21</v>
      </c>
      <c r="C19" s="475">
        <f>PNB!C29</f>
        <v>6</v>
      </c>
      <c r="D19" s="475">
        <f>PNB!D29</f>
        <v>5</v>
      </c>
      <c r="E19" s="475">
        <f>PNB!E29</f>
        <v>31</v>
      </c>
      <c r="F19" s="475">
        <f>PNB!F29</f>
        <v>42</v>
      </c>
      <c r="G19" s="475">
        <f>PNB!G29</f>
        <v>917830.63</v>
      </c>
      <c r="H19" s="475">
        <f>PNB!H29</f>
        <v>334096.84000000003</v>
      </c>
      <c r="I19" s="475">
        <f t="shared" si="0"/>
        <v>1251927.47</v>
      </c>
      <c r="J19" s="475">
        <f t="shared" si="1"/>
        <v>29807.796904761904</v>
      </c>
      <c r="K19" s="475">
        <f t="shared" si="2"/>
        <v>36.400707176224877</v>
      </c>
    </row>
    <row r="20" spans="1:11" s="393" customFormat="1" ht="14.25" x14ac:dyDescent="0.2">
      <c r="A20" s="394">
        <v>10</v>
      </c>
      <c r="B20" s="395" t="s">
        <v>22</v>
      </c>
      <c r="C20" s="475">
        <f>SBI!C29</f>
        <v>13</v>
      </c>
      <c r="D20" s="475">
        <f>SBI!D29</f>
        <v>16</v>
      </c>
      <c r="E20" s="475">
        <f>SBI!E29</f>
        <v>56</v>
      </c>
      <c r="F20" s="475">
        <f>SBI!F29</f>
        <v>85</v>
      </c>
      <c r="G20" s="475">
        <f>SBI!G29</f>
        <v>2339545.69</v>
      </c>
      <c r="H20" s="475">
        <f>SBI!H29</f>
        <v>925572.32</v>
      </c>
      <c r="I20" s="475">
        <f t="shared" si="0"/>
        <v>3265118.01</v>
      </c>
      <c r="J20" s="475">
        <f t="shared" si="1"/>
        <v>38413.153058823525</v>
      </c>
      <c r="K20" s="475">
        <f t="shared" si="2"/>
        <v>39.562053605373272</v>
      </c>
    </row>
    <row r="21" spans="1:11" s="393" customFormat="1" ht="14.25" x14ac:dyDescent="0.2">
      <c r="A21" s="394">
        <v>11</v>
      </c>
      <c r="B21" s="395" t="s">
        <v>23</v>
      </c>
      <c r="C21" s="475">
        <f>UCO!C29</f>
        <v>11</v>
      </c>
      <c r="D21" s="475">
        <f>UCO!D29</f>
        <v>3</v>
      </c>
      <c r="E21" s="475">
        <f>UCO!E29</f>
        <v>12</v>
      </c>
      <c r="F21" s="475">
        <f>UCO!F29</f>
        <v>26</v>
      </c>
      <c r="G21" s="475">
        <f>UCO!G29</f>
        <v>205378.04</v>
      </c>
      <c r="H21" s="475">
        <f>UCO!H29</f>
        <v>101475.66</v>
      </c>
      <c r="I21" s="475">
        <f t="shared" si="0"/>
        <v>306853.7</v>
      </c>
      <c r="J21" s="475">
        <f t="shared" si="1"/>
        <v>11802.065384615385</v>
      </c>
      <c r="K21" s="475">
        <f t="shared" si="2"/>
        <v>49.409206553923681</v>
      </c>
    </row>
    <row r="22" spans="1:11" s="393" customFormat="1" ht="14.25" x14ac:dyDescent="0.2">
      <c r="A22" s="394">
        <v>12</v>
      </c>
      <c r="B22" s="395" t="s">
        <v>24</v>
      </c>
      <c r="C22" s="475">
        <f>UBI!C29</f>
        <v>7</v>
      </c>
      <c r="D22" s="475">
        <f>UBI!D29</f>
        <v>11</v>
      </c>
      <c r="E22" s="475">
        <f>UBI!E29</f>
        <v>25</v>
      </c>
      <c r="F22" s="475">
        <f>UBI!F29</f>
        <v>43</v>
      </c>
      <c r="G22" s="475">
        <f>UBI!G29</f>
        <v>958343.74</v>
      </c>
      <c r="H22" s="475">
        <f>UBI!H29</f>
        <v>430541.45</v>
      </c>
      <c r="I22" s="475">
        <f t="shared" si="0"/>
        <v>1388885.19</v>
      </c>
      <c r="J22" s="475">
        <f t="shared" si="1"/>
        <v>32299.655581395349</v>
      </c>
      <c r="K22" s="475">
        <f t="shared" si="2"/>
        <v>44.925576495131068</v>
      </c>
    </row>
    <row r="23" spans="1:11" s="393" customFormat="1" ht="14.25" x14ac:dyDescent="0.2">
      <c r="A23" s="394">
        <v>13</v>
      </c>
      <c r="B23" s="395" t="s">
        <v>26</v>
      </c>
      <c r="C23" s="475">
        <f>AXIS!C29</f>
        <v>1</v>
      </c>
      <c r="D23" s="475">
        <f>AXIS!D29</f>
        <v>6</v>
      </c>
      <c r="E23" s="475">
        <f>AXIS!E29</f>
        <v>19</v>
      </c>
      <c r="F23" s="475">
        <f>AXIS!F29</f>
        <v>26</v>
      </c>
      <c r="G23" s="475">
        <f>AXIS!G29</f>
        <v>353159.91</v>
      </c>
      <c r="H23" s="475">
        <f>AXIS!H29</f>
        <v>362994.63</v>
      </c>
      <c r="I23" s="475">
        <f t="shared" si="0"/>
        <v>716154.54</v>
      </c>
      <c r="J23" s="475">
        <f t="shared" si="1"/>
        <v>27544.405384615387</v>
      </c>
      <c r="K23" s="475">
        <f t="shared" si="2"/>
        <v>102.78477814766688</v>
      </c>
    </row>
    <row r="24" spans="1:11" s="393" customFormat="1" ht="14.25" x14ac:dyDescent="0.2">
      <c r="A24" s="394">
        <v>14</v>
      </c>
      <c r="B24" s="395" t="s">
        <v>27</v>
      </c>
      <c r="C24" s="475">
        <f>BANDHAN!C29</f>
        <v>3</v>
      </c>
      <c r="D24" s="475">
        <f>BANDHAN!D29</f>
        <v>7</v>
      </c>
      <c r="E24" s="475">
        <f>BANDHAN!E29</f>
        <v>5</v>
      </c>
      <c r="F24" s="475">
        <f>BANDHAN!F29</f>
        <v>15</v>
      </c>
      <c r="G24" s="475">
        <f>BANDHAN!G29</f>
        <v>10872.49</v>
      </c>
      <c r="H24" s="475">
        <f>BANDHAN!H29</f>
        <v>39306.85</v>
      </c>
      <c r="I24" s="475">
        <f t="shared" si="0"/>
        <v>50179.34</v>
      </c>
      <c r="J24" s="475">
        <f t="shared" si="1"/>
        <v>3345.2893333333332</v>
      </c>
      <c r="K24" s="475">
        <f t="shared" si="2"/>
        <v>361.52574065370493</v>
      </c>
    </row>
    <row r="25" spans="1:11" s="393" customFormat="1" ht="14.25" x14ac:dyDescent="0.2">
      <c r="A25" s="394">
        <v>15</v>
      </c>
      <c r="B25" s="395" t="s">
        <v>28</v>
      </c>
      <c r="C25" s="475">
        <f>'CSB(CATHOLIC)'!C29</f>
        <v>0</v>
      </c>
      <c r="D25" s="475">
        <f>'CSB(CATHOLIC)'!D29</f>
        <v>0</v>
      </c>
      <c r="E25" s="475">
        <f>'CSB(CATHOLIC)'!E29</f>
        <v>0</v>
      </c>
      <c r="F25" s="475">
        <f>'CSB(CATHOLIC)'!F29</f>
        <v>0</v>
      </c>
      <c r="G25" s="475">
        <f>'CSB(CATHOLIC)'!G29</f>
        <v>0</v>
      </c>
      <c r="H25" s="475">
        <f>'CSB(CATHOLIC)'!H29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93" customFormat="1" ht="14.25" x14ac:dyDescent="0.2">
      <c r="A26" s="394">
        <v>16</v>
      </c>
      <c r="B26" s="395" t="s">
        <v>29</v>
      </c>
      <c r="C26" s="475">
        <f>DCB!C29</f>
        <v>0</v>
      </c>
      <c r="D26" s="475">
        <f>DCB!D29</f>
        <v>0</v>
      </c>
      <c r="E26" s="475">
        <f>DCB!E29</f>
        <v>1</v>
      </c>
      <c r="F26" s="475">
        <f>DCB!F29</f>
        <v>1</v>
      </c>
      <c r="G26" s="475">
        <f>DCB!G29</f>
        <v>5412.9</v>
      </c>
      <c r="H26" s="475">
        <f>DCB!H29</f>
        <v>8561.91</v>
      </c>
      <c r="I26" s="475">
        <f t="shared" si="0"/>
        <v>13974.81</v>
      </c>
      <c r="J26" s="475">
        <f t="shared" si="1"/>
        <v>13974.81</v>
      </c>
      <c r="K26" s="475">
        <f t="shared" si="2"/>
        <v>158.17602394280331</v>
      </c>
    </row>
    <row r="27" spans="1:11" s="393" customFormat="1" ht="14.25" x14ac:dyDescent="0.2">
      <c r="A27" s="394">
        <v>17</v>
      </c>
      <c r="B27" s="395" t="s">
        <v>30</v>
      </c>
      <c r="C27" s="475">
        <f>DHANLAXMI!C29</f>
        <v>0</v>
      </c>
      <c r="D27" s="475">
        <f>DHANLAXMI!D29</f>
        <v>0</v>
      </c>
      <c r="E27" s="475">
        <f>DHANLAXMI!E29</f>
        <v>0</v>
      </c>
      <c r="F27" s="475">
        <f>DHANLAXMI!F29</f>
        <v>0</v>
      </c>
      <c r="G27" s="475">
        <f>DHANLAXMI!G29</f>
        <v>0</v>
      </c>
      <c r="H27" s="475">
        <f>DHANLAXMI!H29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93" customFormat="1" ht="14.25" x14ac:dyDescent="0.2">
      <c r="A28" s="394">
        <v>18</v>
      </c>
      <c r="B28" s="395" t="s">
        <v>31</v>
      </c>
      <c r="C28" s="475">
        <f>FEDERAL!C29</f>
        <v>2</v>
      </c>
      <c r="D28" s="475">
        <f>FEDERAL!D29</f>
        <v>2</v>
      </c>
      <c r="E28" s="475">
        <f>FEDERAL!E29</f>
        <v>2</v>
      </c>
      <c r="F28" s="475">
        <f>FEDERAL!F29</f>
        <v>6</v>
      </c>
      <c r="G28" s="475">
        <f>FEDERAL!G29</f>
        <v>43962.23</v>
      </c>
      <c r="H28" s="475">
        <f>FEDERAL!H29</f>
        <v>28168.69</v>
      </c>
      <c r="I28" s="475">
        <f t="shared" si="0"/>
        <v>72130.92</v>
      </c>
      <c r="J28" s="475">
        <f t="shared" si="1"/>
        <v>12021.82</v>
      </c>
      <c r="K28" s="475">
        <f t="shared" si="2"/>
        <v>64.074752349914917</v>
      </c>
    </row>
    <row r="29" spans="1:11" s="393" customFormat="1" ht="14.25" x14ac:dyDescent="0.2">
      <c r="A29" s="394">
        <v>19</v>
      </c>
      <c r="B29" s="395" t="s">
        <v>32</v>
      </c>
      <c r="C29" s="475">
        <f>HDFC!C29</f>
        <v>4</v>
      </c>
      <c r="D29" s="475">
        <f>HDFC!D29</f>
        <v>8</v>
      </c>
      <c r="E29" s="475">
        <f>HDFC!E29</f>
        <v>24</v>
      </c>
      <c r="F29" s="475">
        <f>HDFC!F29</f>
        <v>36</v>
      </c>
      <c r="G29" s="475">
        <f>HDFC!G29</f>
        <v>543252.98</v>
      </c>
      <c r="H29" s="475">
        <f>HDFC!H29</f>
        <v>567426.43000000005</v>
      </c>
      <c r="I29" s="475">
        <f t="shared" si="0"/>
        <v>1110679.4100000001</v>
      </c>
      <c r="J29" s="475">
        <f t="shared" si="1"/>
        <v>30852.205833333337</v>
      </c>
      <c r="K29" s="475">
        <f t="shared" si="2"/>
        <v>104.44975929998581</v>
      </c>
    </row>
    <row r="30" spans="1:11" s="393" customFormat="1" ht="14.25" x14ac:dyDescent="0.2">
      <c r="A30" s="394">
        <v>20</v>
      </c>
      <c r="B30" s="395" t="s">
        <v>33</v>
      </c>
      <c r="C30" s="475">
        <f>ICICI!C29</f>
        <v>15</v>
      </c>
      <c r="D30" s="475">
        <f>ICICI!D29</f>
        <v>8</v>
      </c>
      <c r="E30" s="475">
        <f>ICICI!E29</f>
        <v>16</v>
      </c>
      <c r="F30" s="475">
        <f>ICICI!F29</f>
        <v>39</v>
      </c>
      <c r="G30" s="475">
        <f>ICICI!G29</f>
        <v>423067.84</v>
      </c>
      <c r="H30" s="475">
        <f>ICICI!H29</f>
        <v>404234.49</v>
      </c>
      <c r="I30" s="475">
        <f t="shared" si="0"/>
        <v>827302.33000000007</v>
      </c>
      <c r="J30" s="475">
        <f t="shared" si="1"/>
        <v>21212.880256410259</v>
      </c>
      <c r="K30" s="475">
        <f t="shared" si="2"/>
        <v>95.548385336971009</v>
      </c>
    </row>
    <row r="31" spans="1:11" s="393" customFormat="1" ht="14.25" x14ac:dyDescent="0.2">
      <c r="A31" s="394">
        <v>21</v>
      </c>
      <c r="B31" s="395" t="s">
        <v>34</v>
      </c>
      <c r="C31" s="475">
        <f>IDBI!C29</f>
        <v>5</v>
      </c>
      <c r="D31" s="475">
        <f>IDBI!D29</f>
        <v>0</v>
      </c>
      <c r="E31" s="475">
        <f>IDBI!E29</f>
        <v>12</v>
      </c>
      <c r="F31" s="475">
        <f>IDBI!F29</f>
        <v>17</v>
      </c>
      <c r="G31" s="475">
        <f>IDBI!G29</f>
        <v>307803.05</v>
      </c>
      <c r="H31" s="475">
        <f>IDBI!H29</f>
        <v>117234.38</v>
      </c>
      <c r="I31" s="475">
        <f t="shared" si="0"/>
        <v>425037.43</v>
      </c>
      <c r="J31" s="475">
        <f t="shared" si="1"/>
        <v>25002.201764705882</v>
      </c>
      <c r="K31" s="475">
        <f t="shared" si="2"/>
        <v>38.087465345128976</v>
      </c>
    </row>
    <row r="32" spans="1:11" s="393" customFormat="1" ht="14.25" x14ac:dyDescent="0.2">
      <c r="A32" s="394">
        <v>22</v>
      </c>
      <c r="B32" s="395" t="s">
        <v>35</v>
      </c>
      <c r="C32" s="475">
        <f>IDFC!C29</f>
        <v>0</v>
      </c>
      <c r="D32" s="475">
        <f>IDFC!D29</f>
        <v>0</v>
      </c>
      <c r="E32" s="475">
        <f>IDFC!E29</f>
        <v>4</v>
      </c>
      <c r="F32" s="475">
        <f>IDFC!F29</f>
        <v>4</v>
      </c>
      <c r="G32" s="475">
        <f>IDFC!G29</f>
        <v>27465.59</v>
      </c>
      <c r="H32" s="475">
        <f>IDFC!H29</f>
        <v>96758.18</v>
      </c>
      <c r="I32" s="475">
        <f t="shared" si="0"/>
        <v>124223.76999999999</v>
      </c>
      <c r="J32" s="475">
        <f t="shared" si="1"/>
        <v>31055.942499999997</v>
      </c>
      <c r="K32" s="475">
        <f t="shared" si="2"/>
        <v>352.28873656091127</v>
      </c>
    </row>
    <row r="33" spans="1:11" s="393" customFormat="1" ht="14.25" x14ac:dyDescent="0.2">
      <c r="A33" s="394">
        <v>23</v>
      </c>
      <c r="B33" s="395" t="s">
        <v>36</v>
      </c>
      <c r="C33" s="475">
        <f>INDUSIND!C29</f>
        <v>2</v>
      </c>
      <c r="D33" s="475">
        <f>INDUSIND!D29</f>
        <v>1</v>
      </c>
      <c r="E33" s="475">
        <f>INDUSIND!E29</f>
        <v>12</v>
      </c>
      <c r="F33" s="475">
        <f>INDUSIND!F29</f>
        <v>15</v>
      </c>
      <c r="G33" s="475">
        <f>INDUSIND!G29</f>
        <v>120950.6</v>
      </c>
      <c r="H33" s="475">
        <f>INDUSIND!H29</f>
        <v>164043.47</v>
      </c>
      <c r="I33" s="475">
        <f t="shared" si="0"/>
        <v>284994.07</v>
      </c>
      <c r="J33" s="475">
        <f t="shared" si="1"/>
        <v>18999.604666666666</v>
      </c>
      <c r="K33" s="475">
        <f t="shared" si="2"/>
        <v>135.62848799427204</v>
      </c>
    </row>
    <row r="34" spans="1:11" s="393" customFormat="1" ht="14.25" x14ac:dyDescent="0.2">
      <c r="A34" s="394">
        <v>24</v>
      </c>
      <c r="B34" s="395" t="s">
        <v>37</v>
      </c>
      <c r="C34" s="475">
        <f>KB!C29</f>
        <v>0</v>
      </c>
      <c r="D34" s="475">
        <f>KB!D29</f>
        <v>0</v>
      </c>
      <c r="E34" s="475">
        <f>KB!E29</f>
        <v>3</v>
      </c>
      <c r="F34" s="475">
        <f>KB!F29</f>
        <v>3</v>
      </c>
      <c r="G34" s="475">
        <f>KB!G29</f>
        <v>16584.919999999998</v>
      </c>
      <c r="H34" s="475">
        <f>KB!H29</f>
        <v>10412.61</v>
      </c>
      <c r="I34" s="475">
        <f t="shared" si="0"/>
        <v>26997.53</v>
      </c>
      <c r="J34" s="475">
        <f t="shared" si="1"/>
        <v>8999.1766666666663</v>
      </c>
      <c r="K34" s="475">
        <f t="shared" si="2"/>
        <v>62.783601006215292</v>
      </c>
    </row>
    <row r="35" spans="1:11" s="393" customFormat="1" ht="14.25" x14ac:dyDescent="0.2">
      <c r="A35" s="394">
        <v>25</v>
      </c>
      <c r="B35" s="395" t="s">
        <v>38</v>
      </c>
      <c r="C35" s="475">
        <f>KARUR!C29</f>
        <v>0</v>
      </c>
      <c r="D35" s="475">
        <f>KARUR!D29</f>
        <v>0</v>
      </c>
      <c r="E35" s="475">
        <f>KARUR!E29</f>
        <v>1</v>
      </c>
      <c r="F35" s="475">
        <f>KARUR!F29</f>
        <v>1</v>
      </c>
      <c r="G35" s="475">
        <f>KARUR!G29</f>
        <v>5801.23</v>
      </c>
      <c r="H35" s="475">
        <f>KARUR!H29</f>
        <v>4223.1099999999997</v>
      </c>
      <c r="I35" s="475">
        <f t="shared" si="0"/>
        <v>10024.34</v>
      </c>
      <c r="J35" s="475">
        <f t="shared" si="1"/>
        <v>10024.34</v>
      </c>
      <c r="K35" s="475">
        <f t="shared" si="2"/>
        <v>72.796803436512604</v>
      </c>
    </row>
    <row r="36" spans="1:11" s="393" customFormat="1" ht="14.25" x14ac:dyDescent="0.2">
      <c r="A36" s="394">
        <v>26</v>
      </c>
      <c r="B36" s="395" t="s">
        <v>39</v>
      </c>
      <c r="C36" s="475">
        <f>KOTAK!C29</f>
        <v>0</v>
      </c>
      <c r="D36" s="475">
        <f>KOTAK!D29</f>
        <v>0</v>
      </c>
      <c r="E36" s="475">
        <f>KOTAK!E29</f>
        <v>11</v>
      </c>
      <c r="F36" s="475">
        <f>KOTAK!F29</f>
        <v>11</v>
      </c>
      <c r="G36" s="475">
        <f>KOTAK!G29</f>
        <v>104186.31</v>
      </c>
      <c r="H36" s="475">
        <f>KOTAK!H29</f>
        <v>272380.53999999998</v>
      </c>
      <c r="I36" s="475">
        <f t="shared" si="0"/>
        <v>376566.85</v>
      </c>
      <c r="J36" s="475">
        <f t="shared" si="1"/>
        <v>34233.35</v>
      </c>
      <c r="K36" s="475">
        <f t="shared" si="2"/>
        <v>261.43601784149951</v>
      </c>
    </row>
    <row r="37" spans="1:11" s="393" customFormat="1" ht="14.25" x14ac:dyDescent="0.2">
      <c r="A37" s="394">
        <v>27</v>
      </c>
      <c r="B37" s="395" t="s">
        <v>40</v>
      </c>
      <c r="C37" s="475">
        <f>RBL!C29</f>
        <v>0</v>
      </c>
      <c r="D37" s="475">
        <f>RBL!D29</f>
        <v>0</v>
      </c>
      <c r="E37" s="475">
        <f>RBL!E29</f>
        <v>2</v>
      </c>
      <c r="F37" s="475">
        <f>RBL!F29</f>
        <v>2</v>
      </c>
      <c r="G37" s="475">
        <f>RBL!G29</f>
        <v>18310.53</v>
      </c>
      <c r="H37" s="475">
        <f>RBL!H29</f>
        <v>19905.09</v>
      </c>
      <c r="I37" s="475">
        <f t="shared" si="0"/>
        <v>38215.619999999995</v>
      </c>
      <c r="J37" s="475">
        <f t="shared" si="1"/>
        <v>19107.809999999998</v>
      </c>
      <c r="K37" s="475">
        <f t="shared" si="2"/>
        <v>108.70843170569067</v>
      </c>
    </row>
    <row r="38" spans="1:11" s="393" customFormat="1" ht="14.25" x14ac:dyDescent="0.2">
      <c r="A38" s="394">
        <v>28</v>
      </c>
      <c r="B38" s="395" t="s">
        <v>41</v>
      </c>
      <c r="C38" s="475">
        <f>YES!C29</f>
        <v>0</v>
      </c>
      <c r="D38" s="475">
        <f>YES!D29</f>
        <v>0</v>
      </c>
      <c r="E38" s="475">
        <f>YES!E29</f>
        <v>5</v>
      </c>
      <c r="F38" s="475">
        <f>YES!F29</f>
        <v>5</v>
      </c>
      <c r="G38" s="475">
        <f>YES!G29</f>
        <v>68215.48</v>
      </c>
      <c r="H38" s="475">
        <f>YES!H29</f>
        <v>123747.43</v>
      </c>
      <c r="I38" s="475">
        <f t="shared" si="0"/>
        <v>191962.90999999997</v>
      </c>
      <c r="J38" s="475">
        <f t="shared" si="1"/>
        <v>38392.581999999995</v>
      </c>
      <c r="K38" s="475">
        <f t="shared" si="2"/>
        <v>181.40666898481109</v>
      </c>
    </row>
    <row r="39" spans="1:11" s="393" customFormat="1" ht="14.25" x14ac:dyDescent="0.2">
      <c r="A39" s="394">
        <v>29</v>
      </c>
      <c r="B39" s="395" t="s">
        <v>43</v>
      </c>
      <c r="C39" s="475">
        <f>AU!C29</f>
        <v>0</v>
      </c>
      <c r="D39" s="475">
        <f>AU!D29</f>
        <v>1</v>
      </c>
      <c r="E39" s="475">
        <f>AU!E29</f>
        <v>3</v>
      </c>
      <c r="F39" s="475">
        <f>AU!F29</f>
        <v>4</v>
      </c>
      <c r="G39" s="475">
        <f>AU!G29</f>
        <v>19665.990000000002</v>
      </c>
      <c r="H39" s="475">
        <f>AU!H29</f>
        <v>27354.83</v>
      </c>
      <c r="I39" s="475">
        <f t="shared" si="0"/>
        <v>47020.820000000007</v>
      </c>
      <c r="J39" s="475">
        <f t="shared" si="1"/>
        <v>11755.205000000002</v>
      </c>
      <c r="K39" s="475">
        <f t="shared" si="2"/>
        <v>139.09714181691334</v>
      </c>
    </row>
    <row r="40" spans="1:11" s="393" customFormat="1" ht="14.25" x14ac:dyDescent="0.2">
      <c r="A40" s="394">
        <v>30</v>
      </c>
      <c r="B40" s="395" t="s">
        <v>44</v>
      </c>
      <c r="C40" s="475">
        <f>Equitas!C29</f>
        <v>5</v>
      </c>
      <c r="D40" s="475">
        <f>Equitas!D29</f>
        <v>5</v>
      </c>
      <c r="E40" s="475">
        <f>Equitas!E29</f>
        <v>5</v>
      </c>
      <c r="F40" s="475">
        <f>Equitas!F29</f>
        <v>15</v>
      </c>
      <c r="G40" s="475">
        <f>Equitas!G29</f>
        <v>20369.96</v>
      </c>
      <c r="H40" s="475">
        <f>Equitas!H29</f>
        <v>20957.080000000002</v>
      </c>
      <c r="I40" s="475">
        <f t="shared" si="0"/>
        <v>41327.040000000001</v>
      </c>
      <c r="J40" s="475">
        <f t="shared" si="1"/>
        <v>2755.136</v>
      </c>
      <c r="K40" s="475">
        <f t="shared" si="2"/>
        <v>102.88228351945709</v>
      </c>
    </row>
    <row r="41" spans="1:11" s="393" customFormat="1" ht="14.25" x14ac:dyDescent="0.2">
      <c r="A41" s="394">
        <v>31</v>
      </c>
      <c r="B41" s="395" t="s">
        <v>45</v>
      </c>
      <c r="C41" s="475">
        <f>ESAF!C29</f>
        <v>2</v>
      </c>
      <c r="D41" s="475">
        <f>ESAF!D29</f>
        <v>3</v>
      </c>
      <c r="E41" s="475">
        <f>ESAF!E29</f>
        <v>4</v>
      </c>
      <c r="F41" s="475">
        <f>ESAF!F29</f>
        <v>9</v>
      </c>
      <c r="G41" s="475">
        <f>ESAF!G29</f>
        <v>7108.39</v>
      </c>
      <c r="H41" s="475">
        <f>ESAF!H29</f>
        <v>22330.31</v>
      </c>
      <c r="I41" s="475">
        <f t="shared" si="0"/>
        <v>29438.7</v>
      </c>
      <c r="J41" s="475">
        <f t="shared" si="1"/>
        <v>3270.9666666666667</v>
      </c>
      <c r="K41" s="475">
        <f t="shared" si="2"/>
        <v>314.14019208287669</v>
      </c>
    </row>
    <row r="42" spans="1:11" s="393" customFormat="1" ht="14.25" x14ac:dyDescent="0.2">
      <c r="A42" s="394">
        <v>32</v>
      </c>
      <c r="B42" s="395" t="s">
        <v>46</v>
      </c>
      <c r="C42" s="475">
        <f>Fincare!C29</f>
        <v>2</v>
      </c>
      <c r="D42" s="475">
        <f>Fincare!D29</f>
        <v>3</v>
      </c>
      <c r="E42" s="475">
        <f>Fincare!E29</f>
        <v>1</v>
      </c>
      <c r="F42" s="475">
        <f>Fincare!F29</f>
        <v>6</v>
      </c>
      <c r="G42" s="475">
        <f>Fincare!G29</f>
        <v>6873.27</v>
      </c>
      <c r="H42" s="475">
        <f>Fincare!H29</f>
        <v>7094.69</v>
      </c>
      <c r="I42" s="475">
        <f t="shared" si="0"/>
        <v>13967.96</v>
      </c>
      <c r="J42" s="475">
        <f t="shared" si="1"/>
        <v>2327.9933333333333</v>
      </c>
      <c r="K42" s="475">
        <f t="shared" si="2"/>
        <v>103.22146518323882</v>
      </c>
    </row>
    <row r="43" spans="1:11" s="393" customFormat="1" ht="14.25" x14ac:dyDescent="0.2">
      <c r="A43" s="394">
        <v>33</v>
      </c>
      <c r="B43" s="395" t="s">
        <v>47</v>
      </c>
      <c r="C43" s="475">
        <f>Jana!C29</f>
        <v>0</v>
      </c>
      <c r="D43" s="475">
        <f>Jana!D29</f>
        <v>0</v>
      </c>
      <c r="E43" s="475">
        <f>Jana!E29</f>
        <v>7</v>
      </c>
      <c r="F43" s="475">
        <f>Jana!F29</f>
        <v>7</v>
      </c>
      <c r="G43" s="475">
        <f>Jana!G29</f>
        <v>6451.99</v>
      </c>
      <c r="H43" s="475">
        <f>Jana!H29</f>
        <v>14395.91</v>
      </c>
      <c r="I43" s="475">
        <f t="shared" si="0"/>
        <v>20847.900000000001</v>
      </c>
      <c r="J43" s="475">
        <f t="shared" si="1"/>
        <v>2978.2714285714287</v>
      </c>
      <c r="K43" s="475">
        <f t="shared" si="2"/>
        <v>223.12356342771764</v>
      </c>
    </row>
    <row r="44" spans="1:11" s="393" customFormat="1" ht="14.25" x14ac:dyDescent="0.2">
      <c r="A44" s="394">
        <v>34</v>
      </c>
      <c r="B44" s="395" t="s">
        <v>48</v>
      </c>
      <c r="C44" s="475">
        <f>Suryoday!C29</f>
        <v>3</v>
      </c>
      <c r="D44" s="475">
        <f>Suryoday!D29</f>
        <v>0</v>
      </c>
      <c r="E44" s="475">
        <f>Suryoday!E29</f>
        <v>4</v>
      </c>
      <c r="F44" s="475">
        <f>Suryoday!F29</f>
        <v>7</v>
      </c>
      <c r="G44" s="475">
        <f>Suryoday!G29</f>
        <v>5436.4</v>
      </c>
      <c r="H44" s="475">
        <f>Suryoday!H29</f>
        <v>9261.56</v>
      </c>
      <c r="I44" s="475">
        <f t="shared" si="0"/>
        <v>14697.96</v>
      </c>
      <c r="J44" s="475">
        <f t="shared" si="1"/>
        <v>2099.7085714285713</v>
      </c>
      <c r="K44" s="475">
        <f t="shared" si="2"/>
        <v>170.36200426752998</v>
      </c>
    </row>
    <row r="45" spans="1:11" s="393" customFormat="1" ht="14.25" x14ac:dyDescent="0.2">
      <c r="A45" s="394">
        <v>35</v>
      </c>
      <c r="B45" s="395" t="s">
        <v>49</v>
      </c>
      <c r="C45" s="475">
        <f>Ujjivan!C29</f>
        <v>0</v>
      </c>
      <c r="D45" s="475">
        <f>Ujjivan!D29</f>
        <v>0</v>
      </c>
      <c r="E45" s="475">
        <f>Ujjivan!E29</f>
        <v>2</v>
      </c>
      <c r="F45" s="475">
        <f>Ujjivan!F29</f>
        <v>2</v>
      </c>
      <c r="G45" s="475">
        <f>Ujjivan!G29</f>
        <v>5751.14</v>
      </c>
      <c r="H45" s="475">
        <f>Ujjivan!H29</f>
        <v>9934.75</v>
      </c>
      <c r="I45" s="475">
        <f t="shared" si="0"/>
        <v>15685.89</v>
      </c>
      <c r="J45" s="475">
        <f t="shared" si="1"/>
        <v>7842.9449999999997</v>
      </c>
      <c r="K45" s="475">
        <f t="shared" si="2"/>
        <v>172.74401249143648</v>
      </c>
    </row>
    <row r="46" spans="1:11" s="393" customFormat="1" ht="14.25" x14ac:dyDescent="0.2">
      <c r="A46" s="394">
        <v>36</v>
      </c>
      <c r="B46" s="395" t="s">
        <v>50</v>
      </c>
      <c r="C46" s="475">
        <f>utkarsh!C29</f>
        <v>2</v>
      </c>
      <c r="D46" s="475">
        <f>utkarsh!D29</f>
        <v>4</v>
      </c>
      <c r="E46" s="475">
        <f>utkarsh!E29</f>
        <v>8</v>
      </c>
      <c r="F46" s="475">
        <f>utkarsh!F29</f>
        <v>14</v>
      </c>
      <c r="G46" s="475">
        <f>utkarsh!G29</f>
        <v>29798.45</v>
      </c>
      <c r="H46" s="475">
        <f>utkarsh!H29</f>
        <v>24782.87</v>
      </c>
      <c r="I46" s="475">
        <f t="shared" si="0"/>
        <v>54581.32</v>
      </c>
      <c r="J46" s="475">
        <f t="shared" si="1"/>
        <v>3898.6657142857143</v>
      </c>
      <c r="K46" s="475">
        <f t="shared" si="2"/>
        <v>83.168319157540068</v>
      </c>
    </row>
    <row r="47" spans="1:11" s="393" customFormat="1" ht="14.25" x14ac:dyDescent="0.2">
      <c r="A47" s="394">
        <v>37</v>
      </c>
      <c r="B47" s="395" t="s">
        <v>52</v>
      </c>
      <c r="C47" s="475">
        <f>DBS!C29</f>
        <v>0</v>
      </c>
      <c r="D47" s="475">
        <f>DBS!D29</f>
        <v>0</v>
      </c>
      <c r="E47" s="475">
        <f>DBS!E29</f>
        <v>1</v>
      </c>
      <c r="F47" s="475">
        <f>DBS!F29</f>
        <v>1</v>
      </c>
      <c r="G47" s="475">
        <f>DBS!G29</f>
        <v>542.82000000000005</v>
      </c>
      <c r="H47" s="475">
        <f>DBS!H29</f>
        <v>3915.37</v>
      </c>
      <c r="I47" s="475">
        <f t="shared" si="0"/>
        <v>4458.1899999999996</v>
      </c>
      <c r="J47" s="475">
        <f t="shared" si="1"/>
        <v>4458.1899999999996</v>
      </c>
      <c r="K47" s="475">
        <f t="shared" si="2"/>
        <v>721.30172064404394</v>
      </c>
    </row>
    <row r="48" spans="1:11" s="393" customFormat="1" ht="14.25" x14ac:dyDescent="0.2">
      <c r="A48" s="394">
        <v>38</v>
      </c>
      <c r="B48" s="395" t="s">
        <v>54</v>
      </c>
      <c r="C48" s="475">
        <f>APB!C29</f>
        <v>0</v>
      </c>
      <c r="D48" s="475">
        <f>APB!D29</f>
        <v>0</v>
      </c>
      <c r="E48" s="475">
        <f>APB!E29</f>
        <v>0</v>
      </c>
      <c r="F48" s="475">
        <f>APB!F29</f>
        <v>0</v>
      </c>
      <c r="G48" s="475">
        <f>APB!G29</f>
        <v>0</v>
      </c>
      <c r="H48" s="475">
        <f>APB!H29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93" customFormat="1" ht="14.25" x14ac:dyDescent="0.2">
      <c r="A49" s="394">
        <v>39</v>
      </c>
      <c r="B49" s="395" t="s">
        <v>55</v>
      </c>
      <c r="C49" s="475">
        <f>FINO!C29</f>
        <v>0</v>
      </c>
      <c r="D49" s="475">
        <f>FINO!D29</f>
        <v>0</v>
      </c>
      <c r="E49" s="475">
        <f>FINO!E29</f>
        <v>0</v>
      </c>
      <c r="F49" s="475">
        <f>FINO!F29</f>
        <v>0</v>
      </c>
      <c r="G49" s="475">
        <f>FINO!G29</f>
        <v>0</v>
      </c>
      <c r="H49" s="475">
        <f>FINO!H29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93" customFormat="1" ht="14.25" x14ac:dyDescent="0.2">
      <c r="A50" s="394">
        <v>40</v>
      </c>
      <c r="B50" s="395" t="s">
        <v>56</v>
      </c>
      <c r="C50" s="475">
        <f>'Indian Post'!C29</f>
        <v>0</v>
      </c>
      <c r="D50" s="475">
        <f>'Indian Post'!D29</f>
        <v>0</v>
      </c>
      <c r="E50" s="475">
        <f>'Indian Post'!E29</f>
        <v>1</v>
      </c>
      <c r="F50" s="475">
        <f>'Indian Post'!F29</f>
        <v>1</v>
      </c>
      <c r="G50" s="475">
        <f>'Indian Post'!G29</f>
        <v>1790.18</v>
      </c>
      <c r="H50" s="475">
        <f>'Indian Post'!H29</f>
        <v>0</v>
      </c>
      <c r="I50" s="475">
        <f t="shared" si="0"/>
        <v>1790.18</v>
      </c>
      <c r="J50" s="475">
        <f t="shared" si="1"/>
        <v>1790.18</v>
      </c>
      <c r="K50" s="475">
        <f t="shared" si="2"/>
        <v>0</v>
      </c>
    </row>
    <row r="51" spans="1:11" s="393" customFormat="1" ht="14.25" x14ac:dyDescent="0.2">
      <c r="A51" s="394">
        <v>41</v>
      </c>
      <c r="B51" s="395" t="s">
        <v>58</v>
      </c>
      <c r="C51" s="475">
        <f>'Maharashtra GB'!C29</f>
        <v>0</v>
      </c>
      <c r="D51" s="475">
        <f>'Maharashtra GB'!D29</f>
        <v>0</v>
      </c>
      <c r="E51" s="475">
        <f>'Maharashtra GB'!E29</f>
        <v>0</v>
      </c>
      <c r="F51" s="475">
        <f>'Maharashtra GB'!F29</f>
        <v>0</v>
      </c>
      <c r="G51" s="475">
        <f>'Maharashtra GB'!G29</f>
        <v>0</v>
      </c>
      <c r="H51" s="475">
        <f>'Maharashtra GB'!H29</f>
        <v>0</v>
      </c>
      <c r="I51" s="475">
        <f t="shared" si="0"/>
        <v>0</v>
      </c>
      <c r="J51" s="475" t="e">
        <f t="shared" si="1"/>
        <v>#DIV/0!</v>
      </c>
      <c r="K51" s="475" t="e">
        <f t="shared" si="2"/>
        <v>#DIV/0!</v>
      </c>
    </row>
    <row r="52" spans="1:11" s="393" customFormat="1" ht="14.25" x14ac:dyDescent="0.2">
      <c r="A52" s="394">
        <v>42</v>
      </c>
      <c r="B52" s="395" t="s">
        <v>59</v>
      </c>
      <c r="C52" s="475">
        <f>'Vidharbha Konkan GB'!C29</f>
        <v>5</v>
      </c>
      <c r="D52" s="475">
        <f>'Vidharbha Konkan GB'!D29</f>
        <v>4</v>
      </c>
      <c r="E52" s="475">
        <f>'Vidharbha Konkan GB'!E29</f>
        <v>4</v>
      </c>
      <c r="F52" s="475">
        <f>'Vidharbha Konkan GB'!F29</f>
        <v>13</v>
      </c>
      <c r="G52" s="475">
        <f>'Vidharbha Konkan GB'!G29</f>
        <v>65581.34</v>
      </c>
      <c r="H52" s="475">
        <f>'Vidharbha Konkan GB'!H29</f>
        <v>12231.73</v>
      </c>
      <c r="I52" s="475">
        <f t="shared" si="0"/>
        <v>77813.069999999992</v>
      </c>
      <c r="J52" s="475">
        <f t="shared" si="1"/>
        <v>5985.6207692307689</v>
      </c>
      <c r="K52" s="475">
        <f t="shared" si="2"/>
        <v>18.651235244659535</v>
      </c>
    </row>
    <row r="53" spans="1:11" s="393" customFormat="1" ht="14.25" x14ac:dyDescent="0.2">
      <c r="A53" s="394">
        <v>43</v>
      </c>
      <c r="B53" s="395" t="s">
        <v>61</v>
      </c>
      <c r="C53" s="475">
        <f>M.S.Coop!C29</f>
        <v>44</v>
      </c>
      <c r="D53" s="475">
        <f>M.S.Coop!D29</f>
        <v>16</v>
      </c>
      <c r="E53" s="475">
        <f>M.S.Coop!E29</f>
        <v>26</v>
      </c>
      <c r="F53" s="475">
        <f>M.S.Coop!F29</f>
        <v>86</v>
      </c>
      <c r="G53" s="475">
        <f>M.S.Coop!G29</f>
        <v>66511.820000000007</v>
      </c>
      <c r="H53" s="475">
        <f>M.S.Coop!H29</f>
        <v>38580.01</v>
      </c>
      <c r="I53" s="475">
        <f t="shared" si="0"/>
        <v>105091.83000000002</v>
      </c>
      <c r="J53" s="475">
        <f t="shared" si="1"/>
        <v>1221.9980232558141</v>
      </c>
      <c r="K53" s="475">
        <f t="shared" si="2"/>
        <v>58.004742615673422</v>
      </c>
    </row>
    <row r="54" spans="1:11" s="392" customFormat="1" ht="15" x14ac:dyDescent="0.2">
      <c r="A54" s="552" t="s">
        <v>63</v>
      </c>
      <c r="B54" s="553"/>
      <c r="C54" s="476">
        <f t="shared" ref="C54:I54" si="3">SUM(C4:C53)</f>
        <v>203</v>
      </c>
      <c r="D54" s="476">
        <f t="shared" si="3"/>
        <v>156</v>
      </c>
      <c r="E54" s="476">
        <f t="shared" si="3"/>
        <v>450</v>
      </c>
      <c r="F54" s="476">
        <f t="shared" si="3"/>
        <v>809</v>
      </c>
      <c r="G54" s="477">
        <f t="shared" si="3"/>
        <v>10227502.300000004</v>
      </c>
      <c r="H54" s="477">
        <f t="shared" si="3"/>
        <v>5596951.5300000003</v>
      </c>
      <c r="I54" s="477">
        <f t="shared" si="3"/>
        <v>15824453.83</v>
      </c>
      <c r="J54" s="477">
        <f t="shared" si="1"/>
        <v>19560.511532756489</v>
      </c>
      <c r="K54" s="477">
        <f t="shared" si="2"/>
        <v>54.724519885954926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51" sqref="C51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182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397" customFormat="1" ht="14.25" x14ac:dyDescent="0.2">
      <c r="A11" s="398">
        <v>1</v>
      </c>
      <c r="B11" s="399" t="s">
        <v>13</v>
      </c>
      <c r="C11" s="475">
        <f>BOB!C30</f>
        <v>3</v>
      </c>
      <c r="D11" s="475">
        <f>BOB!D30</f>
        <v>6</v>
      </c>
      <c r="E11" s="475">
        <f>BOB!E30</f>
        <v>5</v>
      </c>
      <c r="F11" s="475">
        <f>BOB!F30</f>
        <v>14</v>
      </c>
      <c r="G11" s="475">
        <f>BOB!G30</f>
        <v>82185.539999999994</v>
      </c>
      <c r="H11" s="475">
        <f>BOB!H30</f>
        <v>46457.38</v>
      </c>
      <c r="I11" s="475">
        <f t="shared" ref="I11:I53" si="0">(G11+H11)</f>
        <v>128642.91999999998</v>
      </c>
      <c r="J11" s="475">
        <f t="shared" ref="J11:J54" si="1">(I11/F11)</f>
        <v>9188.7799999999988</v>
      </c>
      <c r="K11" s="475">
        <f t="shared" ref="K11:K54" si="2">(H11/G11)*100</f>
        <v>56.527437795018443</v>
      </c>
    </row>
    <row r="12" spans="1:11" s="397" customFormat="1" ht="14.25" x14ac:dyDescent="0.2">
      <c r="A12" s="398">
        <v>2</v>
      </c>
      <c r="B12" s="399" t="s">
        <v>14</v>
      </c>
      <c r="C12" s="475">
        <f>BOI!C30</f>
        <v>1</v>
      </c>
      <c r="D12" s="475">
        <f>BOI!D30</f>
        <v>3</v>
      </c>
      <c r="E12" s="475">
        <f>BOI!E30</f>
        <v>2</v>
      </c>
      <c r="F12" s="475">
        <f>BOI!F30</f>
        <v>6</v>
      </c>
      <c r="G12" s="475">
        <f>BOI!G30</f>
        <v>31930.06</v>
      </c>
      <c r="H12" s="475">
        <f>BOI!H30</f>
        <v>28676.49</v>
      </c>
      <c r="I12" s="475">
        <f t="shared" si="0"/>
        <v>60606.55</v>
      </c>
      <c r="J12" s="475">
        <f t="shared" si="1"/>
        <v>10101.091666666667</v>
      </c>
      <c r="K12" s="475">
        <f t="shared" si="2"/>
        <v>89.81032293706933</v>
      </c>
    </row>
    <row r="13" spans="1:11" s="397" customFormat="1" ht="14.25" x14ac:dyDescent="0.2">
      <c r="A13" s="398">
        <v>3</v>
      </c>
      <c r="B13" s="399" t="s">
        <v>15</v>
      </c>
      <c r="C13" s="475">
        <f>BM!C30</f>
        <v>3</v>
      </c>
      <c r="D13" s="475">
        <f>BM!D30</f>
        <v>2</v>
      </c>
      <c r="E13" s="475">
        <f>BM!E30</f>
        <v>3</v>
      </c>
      <c r="F13" s="475">
        <f>BM!F30</f>
        <v>8</v>
      </c>
      <c r="G13" s="475">
        <f>BM!G30</f>
        <v>96222.36</v>
      </c>
      <c r="H13" s="475">
        <f>BM!H30</f>
        <v>45599.95</v>
      </c>
      <c r="I13" s="475">
        <f t="shared" si="0"/>
        <v>141822.31</v>
      </c>
      <c r="J13" s="475">
        <f t="shared" si="1"/>
        <v>17727.78875</v>
      </c>
      <c r="K13" s="475">
        <f t="shared" si="2"/>
        <v>47.390180411289016</v>
      </c>
    </row>
    <row r="14" spans="1:11" s="397" customFormat="1" ht="14.25" x14ac:dyDescent="0.2">
      <c r="A14" s="398">
        <v>4</v>
      </c>
      <c r="B14" s="399" t="s">
        <v>16</v>
      </c>
      <c r="C14" s="475">
        <f>CB!C30</f>
        <v>0</v>
      </c>
      <c r="D14" s="475">
        <f>CB!D30</f>
        <v>1</v>
      </c>
      <c r="E14" s="475">
        <f>CB!E30</f>
        <v>1</v>
      </c>
      <c r="F14" s="475">
        <f>CB!F30</f>
        <v>2</v>
      </c>
      <c r="G14" s="475">
        <f>CB!G30</f>
        <v>9634.3799999999992</v>
      </c>
      <c r="H14" s="475">
        <f>CB!H30</f>
        <v>5996.04</v>
      </c>
      <c r="I14" s="475">
        <f t="shared" si="0"/>
        <v>15630.419999999998</v>
      </c>
      <c r="J14" s="475">
        <f t="shared" si="1"/>
        <v>7815.2099999999991</v>
      </c>
      <c r="K14" s="475">
        <f t="shared" si="2"/>
        <v>62.235867798446819</v>
      </c>
    </row>
    <row r="15" spans="1:11" s="397" customFormat="1" ht="14.25" x14ac:dyDescent="0.2">
      <c r="A15" s="398">
        <v>5</v>
      </c>
      <c r="B15" s="399" t="s">
        <v>17</v>
      </c>
      <c r="C15" s="475">
        <f>CBI!C30</f>
        <v>1</v>
      </c>
      <c r="D15" s="475">
        <f>CBI!D30</f>
        <v>1</v>
      </c>
      <c r="E15" s="475">
        <f>CBI!E30</f>
        <v>2</v>
      </c>
      <c r="F15" s="475">
        <f>CBI!F30</f>
        <v>4</v>
      </c>
      <c r="G15" s="475">
        <f>CBI!G30</f>
        <v>18410.919999999998</v>
      </c>
      <c r="H15" s="475">
        <f>CBI!H30</f>
        <v>9827.08</v>
      </c>
      <c r="I15" s="475">
        <f t="shared" si="0"/>
        <v>28238</v>
      </c>
      <c r="J15" s="475">
        <f t="shared" si="1"/>
        <v>7059.5</v>
      </c>
      <c r="K15" s="475">
        <f t="shared" si="2"/>
        <v>53.376365765534807</v>
      </c>
    </row>
    <row r="16" spans="1:11" s="397" customFormat="1" ht="14.25" x14ac:dyDescent="0.2">
      <c r="A16" s="398">
        <v>6</v>
      </c>
      <c r="B16" s="399" t="s">
        <v>18</v>
      </c>
      <c r="C16" s="475">
        <f>IB!C30</f>
        <v>0</v>
      </c>
      <c r="D16" s="475">
        <f>IB!D30</f>
        <v>0</v>
      </c>
      <c r="E16" s="475">
        <f>IB!E30</f>
        <v>2</v>
      </c>
      <c r="F16" s="475">
        <f>IB!F30</f>
        <v>2</v>
      </c>
      <c r="G16" s="475">
        <f>IB!G30</f>
        <v>8339.2900000000009</v>
      </c>
      <c r="H16" s="475">
        <f>IB!H30</f>
        <v>2026.58</v>
      </c>
      <c r="I16" s="475">
        <f t="shared" si="0"/>
        <v>10365.870000000001</v>
      </c>
      <c r="J16" s="475">
        <f t="shared" si="1"/>
        <v>5182.9350000000004</v>
      </c>
      <c r="K16" s="475">
        <f t="shared" si="2"/>
        <v>24.301589224022667</v>
      </c>
    </row>
    <row r="17" spans="1:11" s="397" customFormat="1" ht="14.25" x14ac:dyDescent="0.2">
      <c r="A17" s="398">
        <v>7</v>
      </c>
      <c r="B17" s="399" t="s">
        <v>19</v>
      </c>
      <c r="C17" s="475">
        <f>IOB!C30</f>
        <v>0</v>
      </c>
      <c r="D17" s="475">
        <f>IOB!D30</f>
        <v>0</v>
      </c>
      <c r="E17" s="475">
        <f>IOB!E30</f>
        <v>1</v>
      </c>
      <c r="F17" s="475">
        <f>IOB!F30</f>
        <v>1</v>
      </c>
      <c r="G17" s="475">
        <f>IOB!G30</f>
        <v>10093.959999999999</v>
      </c>
      <c r="H17" s="475">
        <f>IOB!H30</f>
        <v>3670</v>
      </c>
      <c r="I17" s="475">
        <f t="shared" si="0"/>
        <v>13763.96</v>
      </c>
      <c r="J17" s="475">
        <f t="shared" si="1"/>
        <v>13763.96</v>
      </c>
      <c r="K17" s="475">
        <f t="shared" si="2"/>
        <v>36.358376692596366</v>
      </c>
    </row>
    <row r="18" spans="1:11" s="397" customFormat="1" ht="14.25" x14ac:dyDescent="0.2">
      <c r="A18" s="398">
        <v>8</v>
      </c>
      <c r="B18" s="399" t="s">
        <v>20</v>
      </c>
      <c r="C18" s="475">
        <f>PSB!C30</f>
        <v>0</v>
      </c>
      <c r="D18" s="475">
        <f>PSB!D30</f>
        <v>0</v>
      </c>
      <c r="E18" s="475">
        <f>PSB!E30</f>
        <v>1</v>
      </c>
      <c r="F18" s="475">
        <f>PSB!F30</f>
        <v>1</v>
      </c>
      <c r="G18" s="475">
        <f>PSB!G30</f>
        <v>12238.77</v>
      </c>
      <c r="H18" s="475">
        <f>PSB!H30</f>
        <v>1528.18</v>
      </c>
      <c r="I18" s="475">
        <f t="shared" si="0"/>
        <v>13766.95</v>
      </c>
      <c r="J18" s="475">
        <f t="shared" si="1"/>
        <v>13766.95</v>
      </c>
      <c r="K18" s="475">
        <f t="shared" si="2"/>
        <v>12.486385478279271</v>
      </c>
    </row>
    <row r="19" spans="1:11" s="397" customFormat="1" ht="14.25" x14ac:dyDescent="0.2">
      <c r="A19" s="398">
        <v>9</v>
      </c>
      <c r="B19" s="399" t="s">
        <v>21</v>
      </c>
      <c r="C19" s="475">
        <f>PNB!C30</f>
        <v>1</v>
      </c>
      <c r="D19" s="475">
        <f>PNB!D30</f>
        <v>0</v>
      </c>
      <c r="E19" s="475">
        <f>PNB!E30</f>
        <v>3</v>
      </c>
      <c r="F19" s="475">
        <f>PNB!F30</f>
        <v>4</v>
      </c>
      <c r="G19" s="475">
        <f>PNB!G30</f>
        <v>11182</v>
      </c>
      <c r="H19" s="475">
        <f>PNB!H30</f>
        <v>17276.8</v>
      </c>
      <c r="I19" s="475">
        <f t="shared" si="0"/>
        <v>28458.799999999999</v>
      </c>
      <c r="J19" s="475">
        <f t="shared" si="1"/>
        <v>7114.7</v>
      </c>
      <c r="K19" s="475">
        <f t="shared" si="2"/>
        <v>154.50545519585046</v>
      </c>
    </row>
    <row r="20" spans="1:11" s="397" customFormat="1" ht="14.25" x14ac:dyDescent="0.2">
      <c r="A20" s="398">
        <v>10</v>
      </c>
      <c r="B20" s="399" t="s">
        <v>22</v>
      </c>
      <c r="C20" s="475">
        <f>SBI!C30</f>
        <v>25</v>
      </c>
      <c r="D20" s="475">
        <f>SBI!D30</f>
        <v>21</v>
      </c>
      <c r="E20" s="475">
        <f>SBI!E30</f>
        <v>15</v>
      </c>
      <c r="F20" s="475">
        <f>SBI!F30</f>
        <v>61</v>
      </c>
      <c r="G20" s="475">
        <f>SBI!G30</f>
        <v>704573.79</v>
      </c>
      <c r="H20" s="475">
        <f>SBI!H30</f>
        <v>454487.44</v>
      </c>
      <c r="I20" s="475">
        <f t="shared" si="0"/>
        <v>1159061.23</v>
      </c>
      <c r="J20" s="475">
        <f t="shared" si="1"/>
        <v>19001.003770491803</v>
      </c>
      <c r="K20" s="475">
        <f t="shared" si="2"/>
        <v>64.505300431343045</v>
      </c>
    </row>
    <row r="21" spans="1:11" s="397" customFormat="1" ht="14.25" x14ac:dyDescent="0.2">
      <c r="A21" s="398">
        <v>11</v>
      </c>
      <c r="B21" s="399" t="s">
        <v>23</v>
      </c>
      <c r="C21" s="475">
        <f>UCO!C30</f>
        <v>0</v>
      </c>
      <c r="D21" s="475">
        <f>UCO!D30</f>
        <v>0</v>
      </c>
      <c r="E21" s="475">
        <f>UCO!E30</f>
        <v>1</v>
      </c>
      <c r="F21" s="475">
        <f>UCO!F30</f>
        <v>1</v>
      </c>
      <c r="G21" s="475">
        <f>UCO!G30</f>
        <v>2455.2399999999998</v>
      </c>
      <c r="H21" s="475">
        <f>UCO!H30</f>
        <v>3748.6</v>
      </c>
      <c r="I21" s="475">
        <f t="shared" si="0"/>
        <v>6203.84</v>
      </c>
      <c r="J21" s="475">
        <f t="shared" si="1"/>
        <v>6203.84</v>
      </c>
      <c r="K21" s="475">
        <f t="shared" si="2"/>
        <v>152.6775386520259</v>
      </c>
    </row>
    <row r="22" spans="1:11" s="397" customFormat="1" ht="14.25" x14ac:dyDescent="0.2">
      <c r="A22" s="398">
        <v>12</v>
      </c>
      <c r="B22" s="399" t="s">
        <v>24</v>
      </c>
      <c r="C22" s="475">
        <f>UBI!C30</f>
        <v>2</v>
      </c>
      <c r="D22" s="475">
        <f>UBI!D30</f>
        <v>1</v>
      </c>
      <c r="E22" s="475">
        <f>UBI!E30</f>
        <v>3</v>
      </c>
      <c r="F22" s="475">
        <f>UBI!F30</f>
        <v>6</v>
      </c>
      <c r="G22" s="475">
        <f>UBI!G30</f>
        <v>80070.490000000005</v>
      </c>
      <c r="H22" s="475">
        <f>UBI!H30</f>
        <v>85023.72</v>
      </c>
      <c r="I22" s="475">
        <f t="shared" si="0"/>
        <v>165094.21000000002</v>
      </c>
      <c r="J22" s="475">
        <f t="shared" si="1"/>
        <v>27515.701666666671</v>
      </c>
      <c r="K22" s="475">
        <f t="shared" si="2"/>
        <v>106.18608678428218</v>
      </c>
    </row>
    <row r="23" spans="1:11" s="397" customFormat="1" ht="14.25" x14ac:dyDescent="0.2">
      <c r="A23" s="398">
        <v>13</v>
      </c>
      <c r="B23" s="399" t="s">
        <v>26</v>
      </c>
      <c r="C23" s="475">
        <f>AXIS!C30</f>
        <v>0</v>
      </c>
      <c r="D23" s="475">
        <f>AXIS!D30</f>
        <v>3</v>
      </c>
      <c r="E23" s="475">
        <f>AXIS!E30</f>
        <v>2</v>
      </c>
      <c r="F23" s="475">
        <f>AXIS!F30</f>
        <v>5</v>
      </c>
      <c r="G23" s="475">
        <f>AXIS!G30</f>
        <v>41969.42</v>
      </c>
      <c r="H23" s="475">
        <f>AXIS!H30</f>
        <v>33489.42</v>
      </c>
      <c r="I23" s="475">
        <f t="shared" si="0"/>
        <v>75458.84</v>
      </c>
      <c r="J23" s="475">
        <f t="shared" si="1"/>
        <v>15091.768</v>
      </c>
      <c r="K23" s="475">
        <f t="shared" si="2"/>
        <v>79.794812508726594</v>
      </c>
    </row>
    <row r="24" spans="1:11" s="397" customFormat="1" ht="14.25" x14ac:dyDescent="0.2">
      <c r="A24" s="398">
        <v>14</v>
      </c>
      <c r="B24" s="399" t="s">
        <v>27</v>
      </c>
      <c r="C24" s="475">
        <f>BANDHAN!C30</f>
        <v>1</v>
      </c>
      <c r="D24" s="475">
        <f>BANDHAN!D30</f>
        <v>5</v>
      </c>
      <c r="E24" s="475">
        <f>BANDHAN!E30</f>
        <v>2</v>
      </c>
      <c r="F24" s="475">
        <f>BANDHAN!F30</f>
        <v>8</v>
      </c>
      <c r="G24" s="475">
        <f>BANDHAN!G30</f>
        <v>267.67</v>
      </c>
      <c r="H24" s="475">
        <f>BANDHAN!H30</f>
        <v>14089.12</v>
      </c>
      <c r="I24" s="475">
        <f t="shared" si="0"/>
        <v>14356.79</v>
      </c>
      <c r="J24" s="475">
        <f t="shared" si="1"/>
        <v>1794.5987500000001</v>
      </c>
      <c r="K24" s="475">
        <f t="shared" si="2"/>
        <v>5263.6156461314304</v>
      </c>
    </row>
    <row r="25" spans="1:11" s="397" customFormat="1" ht="14.25" x14ac:dyDescent="0.2">
      <c r="A25" s="398">
        <v>15</v>
      </c>
      <c r="B25" s="399" t="s">
        <v>28</v>
      </c>
      <c r="C25" s="475">
        <f>'CSB(CATHOLIC)'!C30</f>
        <v>0</v>
      </c>
      <c r="D25" s="475">
        <f>'CSB(CATHOLIC)'!D30</f>
        <v>0</v>
      </c>
      <c r="E25" s="475">
        <f>'CSB(CATHOLIC)'!E30</f>
        <v>0</v>
      </c>
      <c r="F25" s="475">
        <f>'CSB(CATHOLIC)'!F30</f>
        <v>0</v>
      </c>
      <c r="G25" s="475">
        <f>'CSB(CATHOLIC)'!G30</f>
        <v>0</v>
      </c>
      <c r="H25" s="475">
        <f>'CSB(CATHOLIC)'!H30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397" customFormat="1" ht="14.25" x14ac:dyDescent="0.2">
      <c r="A26" s="398">
        <v>16</v>
      </c>
      <c r="B26" s="399" t="s">
        <v>29</v>
      </c>
      <c r="C26" s="475">
        <f>DCB!C30</f>
        <v>0</v>
      </c>
      <c r="D26" s="475">
        <f>DCB!D30</f>
        <v>0</v>
      </c>
      <c r="E26" s="475">
        <f>DCB!E30</f>
        <v>1</v>
      </c>
      <c r="F26" s="475">
        <f>DCB!F30</f>
        <v>1</v>
      </c>
      <c r="G26" s="475">
        <f>DCB!G30</f>
        <v>16226.54</v>
      </c>
      <c r="H26" s="475">
        <f>DCB!H30</f>
        <v>3986.52</v>
      </c>
      <c r="I26" s="475">
        <f t="shared" si="0"/>
        <v>20213.060000000001</v>
      </c>
      <c r="J26" s="475">
        <f t="shared" si="1"/>
        <v>20213.060000000001</v>
      </c>
      <c r="K26" s="475">
        <f t="shared" si="2"/>
        <v>24.567899256403397</v>
      </c>
    </row>
    <row r="27" spans="1:11" s="397" customFormat="1" ht="14.25" x14ac:dyDescent="0.2">
      <c r="A27" s="398">
        <v>17</v>
      </c>
      <c r="B27" s="399" t="s">
        <v>30</v>
      </c>
      <c r="C27" s="475">
        <f>DHANLAXMI!C30</f>
        <v>0</v>
      </c>
      <c r="D27" s="475">
        <f>DHANLAXMI!D30</f>
        <v>0</v>
      </c>
      <c r="E27" s="475">
        <f>DHANLAXMI!E30</f>
        <v>0</v>
      </c>
      <c r="F27" s="475">
        <f>DHANLAXMI!F30</f>
        <v>0</v>
      </c>
      <c r="G27" s="475">
        <f>DHANLAXMI!G30</f>
        <v>0</v>
      </c>
      <c r="H27" s="475">
        <f>DHANLAXMI!H30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397" customFormat="1" ht="14.25" x14ac:dyDescent="0.2">
      <c r="A28" s="398">
        <v>18</v>
      </c>
      <c r="B28" s="399" t="s">
        <v>31</v>
      </c>
      <c r="C28" s="475">
        <f>FEDERAL!C30</f>
        <v>0</v>
      </c>
      <c r="D28" s="475">
        <f>FEDERAL!D30</f>
        <v>0</v>
      </c>
      <c r="E28" s="475">
        <f>FEDERAL!E30</f>
        <v>0</v>
      </c>
      <c r="F28" s="475">
        <f>FEDERAL!F30</f>
        <v>0</v>
      </c>
      <c r="G28" s="475">
        <f>FEDERAL!G30</f>
        <v>0</v>
      </c>
      <c r="H28" s="475">
        <f>FEDERAL!H30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397" customFormat="1" ht="14.25" x14ac:dyDescent="0.2">
      <c r="A29" s="398">
        <v>19</v>
      </c>
      <c r="B29" s="399" t="s">
        <v>32</v>
      </c>
      <c r="C29" s="475">
        <f>HDFC!C30</f>
        <v>0</v>
      </c>
      <c r="D29" s="475">
        <f>HDFC!D30</f>
        <v>0</v>
      </c>
      <c r="E29" s="475">
        <f>HDFC!E30</f>
        <v>3</v>
      </c>
      <c r="F29" s="475">
        <f>HDFC!F30</f>
        <v>3</v>
      </c>
      <c r="G29" s="475">
        <f>HDFC!G30</f>
        <v>29807.27</v>
      </c>
      <c r="H29" s="475">
        <f>HDFC!H30</f>
        <v>93332.15</v>
      </c>
      <c r="I29" s="475">
        <f t="shared" si="0"/>
        <v>123139.42</v>
      </c>
      <c r="J29" s="475">
        <f t="shared" si="1"/>
        <v>41046.473333333335</v>
      </c>
      <c r="K29" s="475">
        <f t="shared" si="2"/>
        <v>313.11874586300587</v>
      </c>
    </row>
    <row r="30" spans="1:11" s="397" customFormat="1" ht="14.25" x14ac:dyDescent="0.2">
      <c r="A30" s="398">
        <v>20</v>
      </c>
      <c r="B30" s="399" t="s">
        <v>33</v>
      </c>
      <c r="C30" s="475">
        <f>ICICI!C30</f>
        <v>2</v>
      </c>
      <c r="D30" s="475">
        <f>ICICI!D30</f>
        <v>0</v>
      </c>
      <c r="E30" s="475">
        <f>ICICI!E30</f>
        <v>2</v>
      </c>
      <c r="F30" s="475">
        <f>ICICI!F30</f>
        <v>4</v>
      </c>
      <c r="G30" s="475">
        <f>ICICI!G30</f>
        <v>40297.49</v>
      </c>
      <c r="H30" s="475">
        <f>ICICI!H30</f>
        <v>32935.54</v>
      </c>
      <c r="I30" s="475">
        <f t="shared" si="0"/>
        <v>73233.03</v>
      </c>
      <c r="J30" s="475">
        <f t="shared" si="1"/>
        <v>18308.2575</v>
      </c>
      <c r="K30" s="475">
        <f t="shared" si="2"/>
        <v>81.730996148891663</v>
      </c>
    </row>
    <row r="31" spans="1:11" s="397" customFormat="1" ht="14.25" x14ac:dyDescent="0.2">
      <c r="A31" s="398">
        <v>21</v>
      </c>
      <c r="B31" s="399" t="s">
        <v>34</v>
      </c>
      <c r="C31" s="475">
        <f>IDBI!C30</f>
        <v>3</v>
      </c>
      <c r="D31" s="475">
        <f>IDBI!D30</f>
        <v>0</v>
      </c>
      <c r="E31" s="475">
        <f>IDBI!E30</f>
        <v>1</v>
      </c>
      <c r="F31" s="475">
        <f>IDBI!F30</f>
        <v>4</v>
      </c>
      <c r="G31" s="475">
        <f>IDBI!G30</f>
        <v>29942.83</v>
      </c>
      <c r="H31" s="475">
        <f>IDBI!H30</f>
        <v>14120.2</v>
      </c>
      <c r="I31" s="475">
        <f t="shared" si="0"/>
        <v>44063.03</v>
      </c>
      <c r="J31" s="475">
        <f t="shared" si="1"/>
        <v>11015.7575</v>
      </c>
      <c r="K31" s="475">
        <f t="shared" si="2"/>
        <v>47.157199236010754</v>
      </c>
    </row>
    <row r="32" spans="1:11" s="397" customFormat="1" ht="14.25" x14ac:dyDescent="0.2">
      <c r="A32" s="398">
        <v>22</v>
      </c>
      <c r="B32" s="399" t="s">
        <v>35</v>
      </c>
      <c r="C32" s="475">
        <f>IDFC!C30</f>
        <v>0</v>
      </c>
      <c r="D32" s="475">
        <f>IDFC!D30</f>
        <v>0</v>
      </c>
      <c r="E32" s="475">
        <f>IDFC!E30</f>
        <v>0</v>
      </c>
      <c r="F32" s="475">
        <f>IDFC!F30</f>
        <v>0</v>
      </c>
      <c r="G32" s="475">
        <f>IDFC!G30</f>
        <v>0</v>
      </c>
      <c r="H32" s="475">
        <f>IDFC!H30</f>
        <v>61.36</v>
      </c>
      <c r="I32" s="475">
        <f t="shared" si="0"/>
        <v>61.36</v>
      </c>
      <c r="J32" s="475" t="e">
        <f t="shared" si="1"/>
        <v>#DIV/0!</v>
      </c>
      <c r="K32" s="475" t="e">
        <f t="shared" si="2"/>
        <v>#DIV/0!</v>
      </c>
    </row>
    <row r="33" spans="1:11" s="397" customFormat="1" ht="14.25" x14ac:dyDescent="0.2">
      <c r="A33" s="398">
        <v>23</v>
      </c>
      <c r="B33" s="399" t="s">
        <v>36</v>
      </c>
      <c r="C33" s="475">
        <f>INDUSIND!C30</f>
        <v>0</v>
      </c>
      <c r="D33" s="475">
        <f>INDUSIND!D30</f>
        <v>0</v>
      </c>
      <c r="E33" s="475">
        <f>INDUSIND!E30</f>
        <v>2</v>
      </c>
      <c r="F33" s="475">
        <f>INDUSIND!F30</f>
        <v>2</v>
      </c>
      <c r="G33" s="475">
        <f>INDUSIND!G30</f>
        <v>405.81</v>
      </c>
      <c r="H33" s="475">
        <f>INDUSIND!H30</f>
        <v>20905.75</v>
      </c>
      <c r="I33" s="475">
        <f t="shared" si="0"/>
        <v>21311.56</v>
      </c>
      <c r="J33" s="475">
        <f t="shared" si="1"/>
        <v>10655.78</v>
      </c>
      <c r="K33" s="475">
        <f t="shared" si="2"/>
        <v>5151.6103595278582</v>
      </c>
    </row>
    <row r="34" spans="1:11" s="397" customFormat="1" ht="14.25" x14ac:dyDescent="0.2">
      <c r="A34" s="398">
        <v>24</v>
      </c>
      <c r="B34" s="399" t="s">
        <v>37</v>
      </c>
      <c r="C34" s="475">
        <f>KB!C30</f>
        <v>0</v>
      </c>
      <c r="D34" s="475">
        <f>KB!D30</f>
        <v>0</v>
      </c>
      <c r="E34" s="475">
        <f>KB!E30</f>
        <v>1</v>
      </c>
      <c r="F34" s="475">
        <f>KB!F30</f>
        <v>1</v>
      </c>
      <c r="G34" s="475">
        <f>KB!G30</f>
        <v>4611.2700000000004</v>
      </c>
      <c r="H34" s="475">
        <f>KB!H30</f>
        <v>2706.61</v>
      </c>
      <c r="I34" s="475">
        <f t="shared" si="0"/>
        <v>7317.880000000001</v>
      </c>
      <c r="J34" s="475">
        <f t="shared" si="1"/>
        <v>7317.880000000001</v>
      </c>
      <c r="K34" s="475">
        <f t="shared" si="2"/>
        <v>58.695543743914371</v>
      </c>
    </row>
    <row r="35" spans="1:11" s="397" customFormat="1" ht="14.25" x14ac:dyDescent="0.2">
      <c r="A35" s="398">
        <v>25</v>
      </c>
      <c r="B35" s="399" t="s">
        <v>38</v>
      </c>
      <c r="C35" s="475">
        <f>KARUR!C30</f>
        <v>0</v>
      </c>
      <c r="D35" s="475">
        <f>KARUR!D30</f>
        <v>0</v>
      </c>
      <c r="E35" s="475">
        <f>KARUR!E30</f>
        <v>1</v>
      </c>
      <c r="F35" s="475">
        <f>KARUR!F30</f>
        <v>1</v>
      </c>
      <c r="G35" s="475">
        <f>KARUR!G30</f>
        <v>2212.37</v>
      </c>
      <c r="H35" s="475">
        <f>KARUR!H30</f>
        <v>2524.39</v>
      </c>
      <c r="I35" s="475">
        <f t="shared" si="0"/>
        <v>4736.76</v>
      </c>
      <c r="J35" s="475">
        <f t="shared" si="1"/>
        <v>4736.76</v>
      </c>
      <c r="K35" s="475">
        <f t="shared" si="2"/>
        <v>114.10342754602529</v>
      </c>
    </row>
    <row r="36" spans="1:11" s="397" customFormat="1" ht="14.25" x14ac:dyDescent="0.2">
      <c r="A36" s="398">
        <v>26</v>
      </c>
      <c r="B36" s="399" t="s">
        <v>39</v>
      </c>
      <c r="C36" s="475">
        <f>KOTAK!C30</f>
        <v>0</v>
      </c>
      <c r="D36" s="475">
        <f>KOTAK!D30</f>
        <v>0</v>
      </c>
      <c r="E36" s="475">
        <f>KOTAK!E30</f>
        <v>1</v>
      </c>
      <c r="F36" s="475">
        <f>KOTAK!F30</f>
        <v>1</v>
      </c>
      <c r="G36" s="475">
        <f>KOTAK!G30</f>
        <v>11385.28</v>
      </c>
      <c r="H36" s="475">
        <f>KOTAK!H30</f>
        <v>9691.27</v>
      </c>
      <c r="I36" s="475">
        <f t="shared" si="0"/>
        <v>21076.550000000003</v>
      </c>
      <c r="J36" s="475">
        <f t="shared" si="1"/>
        <v>21076.550000000003</v>
      </c>
      <c r="K36" s="475">
        <f t="shared" si="2"/>
        <v>85.121051041344614</v>
      </c>
    </row>
    <row r="37" spans="1:11" s="397" customFormat="1" ht="14.25" x14ac:dyDescent="0.2">
      <c r="A37" s="398">
        <v>27</v>
      </c>
      <c r="B37" s="399" t="s">
        <v>40</v>
      </c>
      <c r="C37" s="475">
        <f>RBL!C30</f>
        <v>0</v>
      </c>
      <c r="D37" s="475">
        <f>RBL!D30</f>
        <v>0</v>
      </c>
      <c r="E37" s="475">
        <f>RBL!E30</f>
        <v>0</v>
      </c>
      <c r="F37" s="475">
        <f>RBL!F30</f>
        <v>0</v>
      </c>
      <c r="G37" s="475">
        <f>RBL!G30</f>
        <v>0</v>
      </c>
      <c r="H37" s="475">
        <f>RBL!H30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397" customFormat="1" ht="14.25" x14ac:dyDescent="0.2">
      <c r="A38" s="398">
        <v>28</v>
      </c>
      <c r="B38" s="399" t="s">
        <v>41</v>
      </c>
      <c r="C38" s="475">
        <f>YES!C30</f>
        <v>0</v>
      </c>
      <c r="D38" s="475">
        <f>YES!D30</f>
        <v>0</v>
      </c>
      <c r="E38" s="475">
        <f>YES!E30</f>
        <v>0</v>
      </c>
      <c r="F38" s="475">
        <f>YES!F30</f>
        <v>0</v>
      </c>
      <c r="G38" s="475">
        <f>YES!G30</f>
        <v>0</v>
      </c>
      <c r="H38" s="475">
        <f>YES!H30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397" customFormat="1" ht="14.25" x14ac:dyDescent="0.2">
      <c r="A39" s="398">
        <v>29</v>
      </c>
      <c r="B39" s="399" t="s">
        <v>43</v>
      </c>
      <c r="C39" s="475">
        <f>AU!C30</f>
        <v>0</v>
      </c>
      <c r="D39" s="475">
        <f>AU!D30</f>
        <v>0</v>
      </c>
      <c r="E39" s="475">
        <f>AU!E30</f>
        <v>1</v>
      </c>
      <c r="F39" s="475">
        <f>AU!F30</f>
        <v>1</v>
      </c>
      <c r="G39" s="475">
        <f>AU!G30</f>
        <v>3331.9</v>
      </c>
      <c r="H39" s="475">
        <f>AU!H30</f>
        <v>4782.37</v>
      </c>
      <c r="I39" s="475">
        <f t="shared" si="0"/>
        <v>8114.27</v>
      </c>
      <c r="J39" s="475">
        <f t="shared" si="1"/>
        <v>8114.27</v>
      </c>
      <c r="K39" s="475">
        <f t="shared" si="2"/>
        <v>143.53281911221825</v>
      </c>
    </row>
    <row r="40" spans="1:11" s="397" customFormat="1" ht="14.25" x14ac:dyDescent="0.2">
      <c r="A40" s="398">
        <v>30</v>
      </c>
      <c r="B40" s="399" t="s">
        <v>44</v>
      </c>
      <c r="C40" s="475">
        <f>Equitas!C30</f>
        <v>0</v>
      </c>
      <c r="D40" s="475">
        <f>Equitas!D30</f>
        <v>0</v>
      </c>
      <c r="E40" s="475">
        <f>Equitas!E30</f>
        <v>1</v>
      </c>
      <c r="F40" s="475">
        <f>Equitas!F30</f>
        <v>1</v>
      </c>
      <c r="G40" s="475">
        <f>Equitas!G30</f>
        <v>0.13</v>
      </c>
      <c r="H40" s="475">
        <f>Equitas!H30</f>
        <v>8136.91</v>
      </c>
      <c r="I40" s="475">
        <f t="shared" si="0"/>
        <v>8137.04</v>
      </c>
      <c r="J40" s="475">
        <f t="shared" si="1"/>
        <v>8137.04</v>
      </c>
      <c r="K40" s="475">
        <f t="shared" si="2"/>
        <v>6259161.538461538</v>
      </c>
    </row>
    <row r="41" spans="1:11" s="397" customFormat="1" ht="14.25" x14ac:dyDescent="0.2">
      <c r="A41" s="398">
        <v>31</v>
      </c>
      <c r="B41" s="399" t="s">
        <v>45</v>
      </c>
      <c r="C41" s="475">
        <f>ESAF!C30</f>
        <v>0</v>
      </c>
      <c r="D41" s="475">
        <f>ESAF!D30</f>
        <v>0</v>
      </c>
      <c r="E41" s="475">
        <f>ESAF!E30</f>
        <v>0</v>
      </c>
      <c r="F41" s="475">
        <f>ESAF!F30</f>
        <v>0</v>
      </c>
      <c r="G41" s="475">
        <f>ESAF!G30</f>
        <v>0</v>
      </c>
      <c r="H41" s="475">
        <f>ESAF!H30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397" customFormat="1" ht="14.25" x14ac:dyDescent="0.2">
      <c r="A42" s="398">
        <v>32</v>
      </c>
      <c r="B42" s="399" t="s">
        <v>46</v>
      </c>
      <c r="C42" s="475">
        <f>Fincare!C30</f>
        <v>0</v>
      </c>
      <c r="D42" s="475">
        <f>Fincare!D30</f>
        <v>0</v>
      </c>
      <c r="E42" s="475">
        <f>Fincare!E30</f>
        <v>0</v>
      </c>
      <c r="F42" s="475">
        <f>Fincare!F30</f>
        <v>0</v>
      </c>
      <c r="G42" s="475">
        <f>Fincare!G30</f>
        <v>0</v>
      </c>
      <c r="H42" s="475">
        <f>Fincare!H30</f>
        <v>0</v>
      </c>
      <c r="I42" s="475">
        <f t="shared" si="0"/>
        <v>0</v>
      </c>
      <c r="J42" s="475" t="e">
        <f t="shared" si="1"/>
        <v>#DIV/0!</v>
      </c>
      <c r="K42" s="475" t="e">
        <f t="shared" si="2"/>
        <v>#DIV/0!</v>
      </c>
    </row>
    <row r="43" spans="1:11" s="397" customFormat="1" ht="14.25" x14ac:dyDescent="0.2">
      <c r="A43" s="398">
        <v>33</v>
      </c>
      <c r="B43" s="399" t="s">
        <v>47</v>
      </c>
      <c r="C43" s="475">
        <f>Jana!C30</f>
        <v>0</v>
      </c>
      <c r="D43" s="475">
        <f>Jana!D30</f>
        <v>0</v>
      </c>
      <c r="E43" s="475">
        <f>Jana!E30</f>
        <v>3</v>
      </c>
      <c r="F43" s="475">
        <f>Jana!F30</f>
        <v>3</v>
      </c>
      <c r="G43" s="475">
        <f>Jana!G30</f>
        <v>3710.71</v>
      </c>
      <c r="H43" s="475">
        <f>Jana!H30</f>
        <v>12862.94</v>
      </c>
      <c r="I43" s="475">
        <f t="shared" si="0"/>
        <v>16573.650000000001</v>
      </c>
      <c r="J43" s="475">
        <f t="shared" si="1"/>
        <v>5524.55</v>
      </c>
      <c r="K43" s="475">
        <f t="shared" si="2"/>
        <v>346.64363423711364</v>
      </c>
    </row>
    <row r="44" spans="1:11" s="397" customFormat="1" ht="14.25" x14ac:dyDescent="0.2">
      <c r="A44" s="398">
        <v>34</v>
      </c>
      <c r="B44" s="399" t="s">
        <v>48</v>
      </c>
      <c r="C44" s="475">
        <f>Suryoday!C30</f>
        <v>0</v>
      </c>
      <c r="D44" s="475">
        <f>Suryoday!D30</f>
        <v>0</v>
      </c>
      <c r="E44" s="475">
        <f>Suryoday!E30</f>
        <v>0</v>
      </c>
      <c r="F44" s="475">
        <f>Suryoday!F30</f>
        <v>0</v>
      </c>
      <c r="G44" s="475">
        <f>Suryoday!G30</f>
        <v>0</v>
      </c>
      <c r="H44" s="475">
        <f>Suryoday!H30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397" customFormat="1" ht="14.25" x14ac:dyDescent="0.2">
      <c r="A45" s="398">
        <v>35</v>
      </c>
      <c r="B45" s="399" t="s">
        <v>49</v>
      </c>
      <c r="C45" s="475">
        <f>Ujjivan!C30</f>
        <v>0</v>
      </c>
      <c r="D45" s="475">
        <f>Ujjivan!D30</f>
        <v>0</v>
      </c>
      <c r="E45" s="475">
        <f>Ujjivan!E30</f>
        <v>0</v>
      </c>
      <c r="F45" s="475">
        <f>Ujjivan!F30</f>
        <v>0</v>
      </c>
      <c r="G45" s="475">
        <f>Ujjivan!G30</f>
        <v>0</v>
      </c>
      <c r="H45" s="475">
        <f>Ujjivan!H30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397" customFormat="1" ht="14.25" x14ac:dyDescent="0.2">
      <c r="A46" s="398">
        <v>36</v>
      </c>
      <c r="B46" s="399" t="s">
        <v>50</v>
      </c>
      <c r="C46" s="475">
        <f>utkarsh!C30</f>
        <v>0</v>
      </c>
      <c r="D46" s="475">
        <f>utkarsh!D30</f>
        <v>0</v>
      </c>
      <c r="E46" s="475">
        <f>utkarsh!E30</f>
        <v>0</v>
      </c>
      <c r="F46" s="475">
        <f>utkarsh!F30</f>
        <v>0</v>
      </c>
      <c r="G46" s="475">
        <f>utkarsh!G30</f>
        <v>0</v>
      </c>
      <c r="H46" s="475">
        <f>utkarsh!H30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397" customFormat="1" ht="14.25" x14ac:dyDescent="0.2">
      <c r="A47" s="398">
        <v>37</v>
      </c>
      <c r="B47" s="399" t="s">
        <v>52</v>
      </c>
      <c r="C47" s="475">
        <f>DBS!C30</f>
        <v>0</v>
      </c>
      <c r="D47" s="475">
        <f>DBS!D30</f>
        <v>0</v>
      </c>
      <c r="E47" s="475">
        <f>DBS!E30</f>
        <v>0</v>
      </c>
      <c r="F47" s="475">
        <f>DBS!F30</f>
        <v>0</v>
      </c>
      <c r="G47" s="475">
        <f>DBS!G30</f>
        <v>0</v>
      </c>
      <c r="H47" s="475">
        <f>DBS!H30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397" customFormat="1" ht="14.25" x14ac:dyDescent="0.2">
      <c r="A48" s="398">
        <v>38</v>
      </c>
      <c r="B48" s="399" t="s">
        <v>54</v>
      </c>
      <c r="C48" s="475">
        <f>APB!C30</f>
        <v>0</v>
      </c>
      <c r="D48" s="475">
        <f>APB!D30</f>
        <v>0</v>
      </c>
      <c r="E48" s="475">
        <f>APB!E30</f>
        <v>0</v>
      </c>
      <c r="F48" s="475">
        <f>APB!F30</f>
        <v>0</v>
      </c>
      <c r="G48" s="475">
        <f>APB!G30</f>
        <v>0</v>
      </c>
      <c r="H48" s="475">
        <f>APB!H30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397" customFormat="1" ht="14.25" x14ac:dyDescent="0.2">
      <c r="A49" s="398">
        <v>39</v>
      </c>
      <c r="B49" s="399" t="s">
        <v>55</v>
      </c>
      <c r="C49" s="475">
        <f>FINO!C30</f>
        <v>0</v>
      </c>
      <c r="D49" s="475">
        <f>FINO!D30</f>
        <v>0</v>
      </c>
      <c r="E49" s="475">
        <f>FINO!E30</f>
        <v>0</v>
      </c>
      <c r="F49" s="475">
        <f>FINO!F30</f>
        <v>0</v>
      </c>
      <c r="G49" s="475">
        <f>FINO!G30</f>
        <v>0</v>
      </c>
      <c r="H49" s="475">
        <f>FINO!H30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397" customFormat="1" ht="14.25" x14ac:dyDescent="0.2">
      <c r="A50" s="398">
        <v>40</v>
      </c>
      <c r="B50" s="399" t="s">
        <v>56</v>
      </c>
      <c r="C50" s="475">
        <f>'Indian Post'!C30</f>
        <v>0</v>
      </c>
      <c r="D50" s="475">
        <f>'Indian Post'!D30</f>
        <v>0</v>
      </c>
      <c r="E50" s="475">
        <f>'Indian Post'!E30</f>
        <v>1</v>
      </c>
      <c r="F50" s="475">
        <f>'Indian Post'!F30</f>
        <v>1</v>
      </c>
      <c r="G50" s="475">
        <f>'Indian Post'!G30</f>
        <v>1596.17</v>
      </c>
      <c r="H50" s="475">
        <f>'Indian Post'!H30</f>
        <v>0</v>
      </c>
      <c r="I50" s="475">
        <f t="shared" si="0"/>
        <v>1596.17</v>
      </c>
      <c r="J50" s="475">
        <f t="shared" si="1"/>
        <v>1596.17</v>
      </c>
      <c r="K50" s="475">
        <f t="shared" si="2"/>
        <v>0</v>
      </c>
    </row>
    <row r="51" spans="1:11" s="397" customFormat="1" ht="14.25" x14ac:dyDescent="0.2">
      <c r="A51" s="398">
        <v>41</v>
      </c>
      <c r="B51" s="399" t="s">
        <v>58</v>
      </c>
      <c r="C51" s="475">
        <f>'Maharashtra GB'!C30</f>
        <v>38</v>
      </c>
      <c r="D51" s="475">
        <f>'Maharashtra GB'!D30</f>
        <v>17</v>
      </c>
      <c r="E51" s="475">
        <f>'Maharashtra GB'!E30</f>
        <v>8</v>
      </c>
      <c r="F51" s="475">
        <f>'Maharashtra GB'!F30</f>
        <v>63</v>
      </c>
      <c r="G51" s="475">
        <f>'Maharashtra GB'!G30</f>
        <v>216153.01</v>
      </c>
      <c r="H51" s="475">
        <f>'Maharashtra GB'!H30</f>
        <v>134327.62</v>
      </c>
      <c r="I51" s="475">
        <f t="shared" si="0"/>
        <v>350480.63</v>
      </c>
      <c r="J51" s="475">
        <f t="shared" si="1"/>
        <v>5563.1846031746036</v>
      </c>
      <c r="K51" s="475">
        <f t="shared" si="2"/>
        <v>62.144690929818644</v>
      </c>
    </row>
    <row r="52" spans="1:11" s="397" customFormat="1" ht="14.25" x14ac:dyDescent="0.2">
      <c r="A52" s="398">
        <v>42</v>
      </c>
      <c r="B52" s="399" t="s">
        <v>59</v>
      </c>
      <c r="C52" s="475">
        <f>'Vidharbha Konkan GB'!C30</f>
        <v>0</v>
      </c>
      <c r="D52" s="475">
        <f>'Vidharbha Konkan GB'!D30</f>
        <v>0</v>
      </c>
      <c r="E52" s="475">
        <f>'Vidharbha Konkan GB'!E30</f>
        <v>0</v>
      </c>
      <c r="F52" s="475">
        <f>'Vidharbha Konkan GB'!F30</f>
        <v>0</v>
      </c>
      <c r="G52" s="475">
        <f>'Vidharbha Konkan GB'!G30</f>
        <v>0</v>
      </c>
      <c r="H52" s="475">
        <f>'Vidharbha Konkan GB'!H30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397" customFormat="1" ht="14.25" x14ac:dyDescent="0.2">
      <c r="A53" s="398">
        <v>43</v>
      </c>
      <c r="B53" s="399" t="s">
        <v>61</v>
      </c>
      <c r="C53" s="475">
        <f>M.S.Coop!C30</f>
        <v>37</v>
      </c>
      <c r="D53" s="475">
        <f>M.S.Coop!D30</f>
        <v>4</v>
      </c>
      <c r="E53" s="475">
        <f>M.S.Coop!E30</f>
        <v>23</v>
      </c>
      <c r="F53" s="475">
        <f>M.S.Coop!F30</f>
        <v>64</v>
      </c>
      <c r="G53" s="475">
        <f>M.S.Coop!G30</f>
        <v>87389.24</v>
      </c>
      <c r="H53" s="475">
        <f>M.S.Coop!H30</f>
        <v>72582.78</v>
      </c>
      <c r="I53" s="475">
        <f t="shared" si="0"/>
        <v>159972.02000000002</v>
      </c>
      <c r="J53" s="475">
        <f t="shared" si="1"/>
        <v>2499.5628125000003</v>
      </c>
      <c r="K53" s="475">
        <f t="shared" si="2"/>
        <v>83.056884348690971</v>
      </c>
    </row>
    <row r="54" spans="1:11" s="396" customFormat="1" ht="15" x14ac:dyDescent="0.2">
      <c r="A54" s="552" t="s">
        <v>63</v>
      </c>
      <c r="B54" s="553"/>
      <c r="C54" s="476">
        <f t="shared" ref="C54:I54" si="3">SUM(C4:C53)</f>
        <v>117</v>
      </c>
      <c r="D54" s="476">
        <f t="shared" si="3"/>
        <v>64</v>
      </c>
      <c r="E54" s="476">
        <f t="shared" si="3"/>
        <v>92</v>
      </c>
      <c r="F54" s="476">
        <f t="shared" si="3"/>
        <v>273</v>
      </c>
      <c r="G54" s="477">
        <f t="shared" si="3"/>
        <v>1556643.91</v>
      </c>
      <c r="H54" s="477">
        <f t="shared" si="3"/>
        <v>1164853.21</v>
      </c>
      <c r="I54" s="477">
        <f t="shared" si="3"/>
        <v>2721497.1199999992</v>
      </c>
      <c r="J54" s="477">
        <f t="shared" si="1"/>
        <v>9968.8539194139157</v>
      </c>
      <c r="K54" s="477">
        <f t="shared" si="2"/>
        <v>74.831064607447701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183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01" customFormat="1" ht="14.25" x14ac:dyDescent="0.2">
      <c r="A11" s="402">
        <v>1</v>
      </c>
      <c r="B11" s="403" t="s">
        <v>13</v>
      </c>
      <c r="C11" s="475">
        <f>BOB!C31</f>
        <v>5</v>
      </c>
      <c r="D11" s="475">
        <f>BOB!D31</f>
        <v>2</v>
      </c>
      <c r="E11" s="475">
        <f>BOB!E31</f>
        <v>1</v>
      </c>
      <c r="F11" s="475">
        <f>BOB!F31</f>
        <v>8</v>
      </c>
      <c r="G11" s="475">
        <f>BOB!G31</f>
        <v>45307.96</v>
      </c>
      <c r="H11" s="475">
        <f>BOB!H31</f>
        <v>24395.360000000001</v>
      </c>
      <c r="I11" s="475">
        <f t="shared" ref="I11:I53" si="0">(G11+H11)</f>
        <v>69703.320000000007</v>
      </c>
      <c r="J11" s="475">
        <f t="shared" ref="J11:J54" si="1">(I11/F11)</f>
        <v>8712.9150000000009</v>
      </c>
      <c r="K11" s="475">
        <f t="shared" ref="K11:K54" si="2">(H11/G11)*100</f>
        <v>53.843430602481334</v>
      </c>
    </row>
    <row r="12" spans="1:11" s="401" customFormat="1" ht="14.25" x14ac:dyDescent="0.2">
      <c r="A12" s="402">
        <v>2</v>
      </c>
      <c r="B12" s="403" t="s">
        <v>14</v>
      </c>
      <c r="C12" s="475">
        <f>BOI!C31</f>
        <v>0</v>
      </c>
      <c r="D12" s="475">
        <f>BOI!D31</f>
        <v>1</v>
      </c>
      <c r="E12" s="475">
        <f>BOI!E31</f>
        <v>1</v>
      </c>
      <c r="F12" s="475">
        <f>BOI!F31</f>
        <v>2</v>
      </c>
      <c r="G12" s="475">
        <f>BOI!G31</f>
        <v>23359.51</v>
      </c>
      <c r="H12" s="475">
        <f>BOI!H31</f>
        <v>8393.99</v>
      </c>
      <c r="I12" s="475">
        <f t="shared" si="0"/>
        <v>31753.5</v>
      </c>
      <c r="J12" s="475">
        <f t="shared" si="1"/>
        <v>15876.75</v>
      </c>
      <c r="K12" s="475">
        <f t="shared" si="2"/>
        <v>35.933930120965726</v>
      </c>
    </row>
    <row r="13" spans="1:11" s="401" customFormat="1" ht="14.25" x14ac:dyDescent="0.2">
      <c r="A13" s="402">
        <v>3</v>
      </c>
      <c r="B13" s="403" t="s">
        <v>15</v>
      </c>
      <c r="C13" s="475">
        <f>BM!C31</f>
        <v>5</v>
      </c>
      <c r="D13" s="475">
        <f>BM!D31</f>
        <v>4</v>
      </c>
      <c r="E13" s="475">
        <f>BM!E31</f>
        <v>1</v>
      </c>
      <c r="F13" s="475">
        <f>BM!F31</f>
        <v>10</v>
      </c>
      <c r="G13" s="475">
        <f>BM!G31</f>
        <v>58878.07</v>
      </c>
      <c r="H13" s="475">
        <f>BM!H31</f>
        <v>29629.45</v>
      </c>
      <c r="I13" s="475">
        <f t="shared" si="0"/>
        <v>88507.520000000004</v>
      </c>
      <c r="J13" s="475">
        <f t="shared" si="1"/>
        <v>8850.7520000000004</v>
      </c>
      <c r="K13" s="475">
        <f t="shared" si="2"/>
        <v>50.32340564152323</v>
      </c>
    </row>
    <row r="14" spans="1:11" s="401" customFormat="1" ht="14.25" x14ac:dyDescent="0.2">
      <c r="A14" s="402">
        <v>4</v>
      </c>
      <c r="B14" s="403" t="s">
        <v>16</v>
      </c>
      <c r="C14" s="475">
        <f>CB!C31</f>
        <v>0</v>
      </c>
      <c r="D14" s="475">
        <f>CB!D31</f>
        <v>0</v>
      </c>
      <c r="E14" s="475">
        <f>CB!E31</f>
        <v>1</v>
      </c>
      <c r="F14" s="475">
        <f>CB!F31</f>
        <v>1</v>
      </c>
      <c r="G14" s="475">
        <f>CB!G31</f>
        <v>3041.01</v>
      </c>
      <c r="H14" s="475">
        <f>CB!H31</f>
        <v>3435.44</v>
      </c>
      <c r="I14" s="475">
        <f t="shared" si="0"/>
        <v>6476.4500000000007</v>
      </c>
      <c r="J14" s="475">
        <f t="shared" si="1"/>
        <v>6476.4500000000007</v>
      </c>
      <c r="K14" s="475">
        <f t="shared" si="2"/>
        <v>112.97036182057934</v>
      </c>
    </row>
    <row r="15" spans="1:11" s="401" customFormat="1" ht="14.25" x14ac:dyDescent="0.2">
      <c r="A15" s="402">
        <v>5</v>
      </c>
      <c r="B15" s="403" t="s">
        <v>17</v>
      </c>
      <c r="C15" s="475">
        <f>CBI!C31</f>
        <v>15</v>
      </c>
      <c r="D15" s="475">
        <f>CBI!D31</f>
        <v>2</v>
      </c>
      <c r="E15" s="475">
        <f>CBI!E31</f>
        <v>1</v>
      </c>
      <c r="F15" s="475">
        <f>CBI!F31</f>
        <v>18</v>
      </c>
      <c r="G15" s="475">
        <f>CBI!G31</f>
        <v>49774.94</v>
      </c>
      <c r="H15" s="475">
        <f>CBI!H31</f>
        <v>32473.63</v>
      </c>
      <c r="I15" s="475">
        <f t="shared" si="0"/>
        <v>82248.570000000007</v>
      </c>
      <c r="J15" s="475">
        <f t="shared" si="1"/>
        <v>4569.3650000000007</v>
      </c>
      <c r="K15" s="475">
        <f t="shared" si="2"/>
        <v>65.240922440087317</v>
      </c>
    </row>
    <row r="16" spans="1:11" s="401" customFormat="1" ht="14.25" x14ac:dyDescent="0.2">
      <c r="A16" s="402">
        <v>6</v>
      </c>
      <c r="B16" s="403" t="s">
        <v>18</v>
      </c>
      <c r="C16" s="475">
        <f>IB!C31</f>
        <v>0</v>
      </c>
      <c r="D16" s="475">
        <f>IB!D31</f>
        <v>0</v>
      </c>
      <c r="E16" s="475">
        <f>IB!E31</f>
        <v>0</v>
      </c>
      <c r="F16" s="475">
        <f>IB!F31</f>
        <v>0</v>
      </c>
      <c r="G16" s="475">
        <f>IB!G31</f>
        <v>0</v>
      </c>
      <c r="H16" s="475">
        <f>IB!H31</f>
        <v>0</v>
      </c>
      <c r="I16" s="475">
        <f t="shared" si="0"/>
        <v>0</v>
      </c>
      <c r="J16" s="475" t="e">
        <f t="shared" si="1"/>
        <v>#DIV/0!</v>
      </c>
      <c r="K16" s="475" t="e">
        <f t="shared" si="2"/>
        <v>#DIV/0!</v>
      </c>
    </row>
    <row r="17" spans="1:11" s="401" customFormat="1" ht="14.25" x14ac:dyDescent="0.2">
      <c r="A17" s="402">
        <v>7</v>
      </c>
      <c r="B17" s="403" t="s">
        <v>19</v>
      </c>
      <c r="C17" s="475">
        <f>IOB!C31</f>
        <v>0</v>
      </c>
      <c r="D17" s="475">
        <f>IOB!D31</f>
        <v>0</v>
      </c>
      <c r="E17" s="475">
        <f>IOB!E31</f>
        <v>0</v>
      </c>
      <c r="F17" s="475">
        <f>IOB!F31</f>
        <v>0</v>
      </c>
      <c r="G17" s="475">
        <f>IOB!G31</f>
        <v>0</v>
      </c>
      <c r="H17" s="475">
        <f>IOB!H31</f>
        <v>0</v>
      </c>
      <c r="I17" s="475">
        <f t="shared" si="0"/>
        <v>0</v>
      </c>
      <c r="J17" s="475" t="e">
        <f t="shared" si="1"/>
        <v>#DIV/0!</v>
      </c>
      <c r="K17" s="475" t="e">
        <f t="shared" si="2"/>
        <v>#DIV/0!</v>
      </c>
    </row>
    <row r="18" spans="1:11" s="401" customFormat="1" ht="14.25" x14ac:dyDescent="0.2">
      <c r="A18" s="402">
        <v>8</v>
      </c>
      <c r="B18" s="403" t="s">
        <v>20</v>
      </c>
      <c r="C18" s="475">
        <f>PSB!C31</f>
        <v>0</v>
      </c>
      <c r="D18" s="475">
        <f>PSB!D31</f>
        <v>0</v>
      </c>
      <c r="E18" s="475">
        <f>PSB!E31</f>
        <v>0</v>
      </c>
      <c r="F18" s="475">
        <f>PSB!F31</f>
        <v>0</v>
      </c>
      <c r="G18" s="475">
        <f>PSB!G31</f>
        <v>0</v>
      </c>
      <c r="H18" s="475">
        <f>PSB!H31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401" customFormat="1" ht="14.25" x14ac:dyDescent="0.2">
      <c r="A19" s="402">
        <v>9</v>
      </c>
      <c r="B19" s="403" t="s">
        <v>21</v>
      </c>
      <c r="C19" s="475">
        <f>PNB!C31</f>
        <v>0</v>
      </c>
      <c r="D19" s="475">
        <f>PNB!D31</f>
        <v>0</v>
      </c>
      <c r="E19" s="475">
        <f>PNB!E31</f>
        <v>1</v>
      </c>
      <c r="F19" s="475">
        <f>PNB!F31</f>
        <v>1</v>
      </c>
      <c r="G19" s="475">
        <f>PNB!G31</f>
        <v>4222.84</v>
      </c>
      <c r="H19" s="475">
        <f>PNB!H31</f>
        <v>1711.27</v>
      </c>
      <c r="I19" s="475">
        <f t="shared" si="0"/>
        <v>5934.1100000000006</v>
      </c>
      <c r="J19" s="475">
        <f t="shared" si="1"/>
        <v>5934.1100000000006</v>
      </c>
      <c r="K19" s="475">
        <f t="shared" si="2"/>
        <v>40.524149624423373</v>
      </c>
    </row>
    <row r="20" spans="1:11" s="401" customFormat="1" ht="14.25" x14ac:dyDescent="0.2">
      <c r="A20" s="402">
        <v>10</v>
      </c>
      <c r="B20" s="403" t="s">
        <v>22</v>
      </c>
      <c r="C20" s="475">
        <f>SBI!C31</f>
        <v>5</v>
      </c>
      <c r="D20" s="475">
        <f>SBI!D31</f>
        <v>5</v>
      </c>
      <c r="E20" s="475">
        <f>SBI!E31</f>
        <v>3</v>
      </c>
      <c r="F20" s="475">
        <f>SBI!F31</f>
        <v>13</v>
      </c>
      <c r="G20" s="475">
        <f>SBI!G31</f>
        <v>176130.68</v>
      </c>
      <c r="H20" s="475">
        <f>SBI!H31</f>
        <v>61357.72</v>
      </c>
      <c r="I20" s="475">
        <f t="shared" si="0"/>
        <v>237488.4</v>
      </c>
      <c r="J20" s="475">
        <f t="shared" si="1"/>
        <v>18268.33846153846</v>
      </c>
      <c r="K20" s="475">
        <f t="shared" si="2"/>
        <v>34.836474826532211</v>
      </c>
    </row>
    <row r="21" spans="1:11" s="401" customFormat="1" ht="14.25" x14ac:dyDescent="0.2">
      <c r="A21" s="402">
        <v>11</v>
      </c>
      <c r="B21" s="403" t="s">
        <v>23</v>
      </c>
      <c r="C21" s="475">
        <f>UCO!C31</f>
        <v>0</v>
      </c>
      <c r="D21" s="475">
        <f>UCO!D31</f>
        <v>0</v>
      </c>
      <c r="E21" s="475">
        <f>UCO!E31</f>
        <v>0</v>
      </c>
      <c r="F21" s="475">
        <f>UCO!F31</f>
        <v>0</v>
      </c>
      <c r="G21" s="475">
        <f>UCO!G31</f>
        <v>0</v>
      </c>
      <c r="H21" s="475">
        <f>UCO!H31</f>
        <v>0</v>
      </c>
      <c r="I21" s="475">
        <f t="shared" si="0"/>
        <v>0</v>
      </c>
      <c r="J21" s="475" t="e">
        <f t="shared" si="1"/>
        <v>#DIV/0!</v>
      </c>
      <c r="K21" s="475" t="e">
        <f t="shared" si="2"/>
        <v>#DIV/0!</v>
      </c>
    </row>
    <row r="22" spans="1:11" s="401" customFormat="1" ht="14.25" x14ac:dyDescent="0.2">
      <c r="A22" s="402">
        <v>12</v>
      </c>
      <c r="B22" s="403" t="s">
        <v>24</v>
      </c>
      <c r="C22" s="475">
        <f>UBI!C31</f>
        <v>2</v>
      </c>
      <c r="D22" s="475">
        <f>UBI!D31</f>
        <v>2</v>
      </c>
      <c r="E22" s="475">
        <f>UBI!E31</f>
        <v>2</v>
      </c>
      <c r="F22" s="475">
        <f>UBI!F31</f>
        <v>6</v>
      </c>
      <c r="G22" s="475">
        <f>UBI!G31</f>
        <v>63122.84</v>
      </c>
      <c r="H22" s="475">
        <f>UBI!H31</f>
        <v>33367.4</v>
      </c>
      <c r="I22" s="475">
        <f t="shared" si="0"/>
        <v>96490.239999999991</v>
      </c>
      <c r="J22" s="475">
        <f t="shared" si="1"/>
        <v>16081.706666666665</v>
      </c>
      <c r="K22" s="475">
        <f t="shared" si="2"/>
        <v>52.861056314956677</v>
      </c>
    </row>
    <row r="23" spans="1:11" s="401" customFormat="1" ht="14.25" x14ac:dyDescent="0.2">
      <c r="A23" s="402">
        <v>13</v>
      </c>
      <c r="B23" s="403" t="s">
        <v>26</v>
      </c>
      <c r="C23" s="475">
        <f>AXIS!C31</f>
        <v>0</v>
      </c>
      <c r="D23" s="475">
        <f>AXIS!D31</f>
        <v>1</v>
      </c>
      <c r="E23" s="475">
        <f>AXIS!E31</f>
        <v>1</v>
      </c>
      <c r="F23" s="475">
        <f>AXIS!F31</f>
        <v>2</v>
      </c>
      <c r="G23" s="475">
        <f>AXIS!G31</f>
        <v>13004.38</v>
      </c>
      <c r="H23" s="475">
        <f>AXIS!H31</f>
        <v>5366.88</v>
      </c>
      <c r="I23" s="475">
        <f t="shared" si="0"/>
        <v>18371.259999999998</v>
      </c>
      <c r="J23" s="475">
        <f t="shared" si="1"/>
        <v>9185.6299999999992</v>
      </c>
      <c r="K23" s="475">
        <f t="shared" si="2"/>
        <v>41.269787563882325</v>
      </c>
    </row>
    <row r="24" spans="1:11" s="401" customFormat="1" ht="14.25" x14ac:dyDescent="0.2">
      <c r="A24" s="402">
        <v>14</v>
      </c>
      <c r="B24" s="403" t="s">
        <v>27</v>
      </c>
      <c r="C24" s="475">
        <f>BANDHAN!C31</f>
        <v>0</v>
      </c>
      <c r="D24" s="475">
        <f>BANDHAN!D31</f>
        <v>0</v>
      </c>
      <c r="E24" s="475">
        <f>BANDHAN!E31</f>
        <v>1</v>
      </c>
      <c r="F24" s="475">
        <f>BANDHAN!F31</f>
        <v>1</v>
      </c>
      <c r="G24" s="475">
        <f>BANDHAN!G31</f>
        <v>0</v>
      </c>
      <c r="H24" s="475">
        <f>BANDHAN!H31</f>
        <v>10912.85</v>
      </c>
      <c r="I24" s="475">
        <f t="shared" si="0"/>
        <v>10912.85</v>
      </c>
      <c r="J24" s="475">
        <f t="shared" si="1"/>
        <v>10912.85</v>
      </c>
      <c r="K24" s="475" t="e">
        <f t="shared" si="2"/>
        <v>#DIV/0!</v>
      </c>
    </row>
    <row r="25" spans="1:11" s="401" customFormat="1" ht="14.25" x14ac:dyDescent="0.2">
      <c r="A25" s="402">
        <v>15</v>
      </c>
      <c r="B25" s="403" t="s">
        <v>28</v>
      </c>
      <c r="C25" s="475">
        <f>'CSB(CATHOLIC)'!C31</f>
        <v>0</v>
      </c>
      <c r="D25" s="475">
        <f>'CSB(CATHOLIC)'!D31</f>
        <v>0</v>
      </c>
      <c r="E25" s="475">
        <f>'CSB(CATHOLIC)'!E31</f>
        <v>0</v>
      </c>
      <c r="F25" s="475">
        <f>'CSB(CATHOLIC)'!F31</f>
        <v>0</v>
      </c>
      <c r="G25" s="475">
        <f>'CSB(CATHOLIC)'!G31</f>
        <v>0</v>
      </c>
      <c r="H25" s="475">
        <f>'CSB(CATHOLIC)'!H31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401" customFormat="1" ht="14.25" x14ac:dyDescent="0.2">
      <c r="A26" s="402">
        <v>16</v>
      </c>
      <c r="B26" s="403" t="s">
        <v>29</v>
      </c>
      <c r="C26" s="475">
        <f>DCB!C31</f>
        <v>0</v>
      </c>
      <c r="D26" s="475">
        <f>DCB!D31</f>
        <v>0</v>
      </c>
      <c r="E26" s="475">
        <f>DCB!E31</f>
        <v>0</v>
      </c>
      <c r="F26" s="475">
        <f>DCB!F31</f>
        <v>0</v>
      </c>
      <c r="G26" s="475">
        <f>DCB!G31</f>
        <v>0</v>
      </c>
      <c r="H26" s="475">
        <f>DCB!H31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401" customFormat="1" ht="14.25" x14ac:dyDescent="0.2">
      <c r="A27" s="402">
        <v>17</v>
      </c>
      <c r="B27" s="403" t="s">
        <v>30</v>
      </c>
      <c r="C27" s="475">
        <f>DHANLAXMI!C31</f>
        <v>0</v>
      </c>
      <c r="D27" s="475">
        <f>DHANLAXMI!D31</f>
        <v>0</v>
      </c>
      <c r="E27" s="475">
        <f>DHANLAXMI!E31</f>
        <v>0</v>
      </c>
      <c r="F27" s="475">
        <f>DHANLAXMI!F31</f>
        <v>0</v>
      </c>
      <c r="G27" s="475">
        <f>DHANLAXMI!G31</f>
        <v>0</v>
      </c>
      <c r="H27" s="475">
        <f>DHANLAXMI!H31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401" customFormat="1" ht="14.25" x14ac:dyDescent="0.2">
      <c r="A28" s="402">
        <v>18</v>
      </c>
      <c r="B28" s="403" t="s">
        <v>31</v>
      </c>
      <c r="C28" s="475">
        <f>FEDERAL!C31</f>
        <v>0</v>
      </c>
      <c r="D28" s="475">
        <f>FEDERAL!D31</f>
        <v>0</v>
      </c>
      <c r="E28" s="475">
        <f>FEDERAL!E31</f>
        <v>0</v>
      </c>
      <c r="F28" s="475">
        <f>FEDERAL!F31</f>
        <v>0</v>
      </c>
      <c r="G28" s="475">
        <f>FEDERAL!G31</f>
        <v>0</v>
      </c>
      <c r="H28" s="475">
        <f>FEDERAL!H31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401" customFormat="1" ht="14.25" x14ac:dyDescent="0.2">
      <c r="A29" s="402">
        <v>19</v>
      </c>
      <c r="B29" s="403" t="s">
        <v>32</v>
      </c>
      <c r="C29" s="475">
        <f>HDFC!C31</f>
        <v>0</v>
      </c>
      <c r="D29" s="475">
        <f>HDFC!D31</f>
        <v>4</v>
      </c>
      <c r="E29" s="475">
        <f>HDFC!E31</f>
        <v>2</v>
      </c>
      <c r="F29" s="475">
        <f>HDFC!F31</f>
        <v>6</v>
      </c>
      <c r="G29" s="475">
        <f>HDFC!G31</f>
        <v>33501.269999999997</v>
      </c>
      <c r="H29" s="475">
        <f>HDFC!H31</f>
        <v>52239.15</v>
      </c>
      <c r="I29" s="475">
        <f t="shared" si="0"/>
        <v>85740.42</v>
      </c>
      <c r="J29" s="475">
        <f t="shared" si="1"/>
        <v>14290.07</v>
      </c>
      <c r="K29" s="475">
        <f t="shared" si="2"/>
        <v>155.93184974778572</v>
      </c>
    </row>
    <row r="30" spans="1:11" s="401" customFormat="1" ht="14.25" x14ac:dyDescent="0.2">
      <c r="A30" s="402">
        <v>20</v>
      </c>
      <c r="B30" s="403" t="s">
        <v>33</v>
      </c>
      <c r="C30" s="475">
        <f>ICICI!C31</f>
        <v>0</v>
      </c>
      <c r="D30" s="475">
        <f>ICICI!D31</f>
        <v>1</v>
      </c>
      <c r="E30" s="475">
        <f>ICICI!E31</f>
        <v>1</v>
      </c>
      <c r="F30" s="475">
        <f>ICICI!F31</f>
        <v>2</v>
      </c>
      <c r="G30" s="475">
        <f>ICICI!G31</f>
        <v>18410.91</v>
      </c>
      <c r="H30" s="475">
        <f>ICICI!H31</f>
        <v>19775.05</v>
      </c>
      <c r="I30" s="475">
        <f t="shared" si="0"/>
        <v>38185.96</v>
      </c>
      <c r="J30" s="475">
        <f t="shared" si="1"/>
        <v>19092.98</v>
      </c>
      <c r="K30" s="475">
        <f t="shared" si="2"/>
        <v>107.40941105029572</v>
      </c>
    </row>
    <row r="31" spans="1:11" s="401" customFormat="1" ht="14.25" x14ac:dyDescent="0.2">
      <c r="A31" s="402">
        <v>21</v>
      </c>
      <c r="B31" s="403" t="s">
        <v>34</v>
      </c>
      <c r="C31" s="475">
        <f>IDBI!C31</f>
        <v>1</v>
      </c>
      <c r="D31" s="475">
        <f>IDBI!D31</f>
        <v>1</v>
      </c>
      <c r="E31" s="475">
        <f>IDBI!E31</f>
        <v>1</v>
      </c>
      <c r="F31" s="475">
        <f>IDBI!F31</f>
        <v>3</v>
      </c>
      <c r="G31" s="475">
        <f>IDBI!G31</f>
        <v>20449.59</v>
      </c>
      <c r="H31" s="475">
        <f>IDBI!H31</f>
        <v>9312.8799999999992</v>
      </c>
      <c r="I31" s="475">
        <f t="shared" si="0"/>
        <v>29762.47</v>
      </c>
      <c r="J31" s="475">
        <f t="shared" si="1"/>
        <v>9920.8233333333337</v>
      </c>
      <c r="K31" s="475">
        <f t="shared" si="2"/>
        <v>45.54066854152088</v>
      </c>
    </row>
    <row r="32" spans="1:11" s="401" customFormat="1" ht="14.25" x14ac:dyDescent="0.2">
      <c r="A32" s="402">
        <v>22</v>
      </c>
      <c r="B32" s="403" t="s">
        <v>35</v>
      </c>
      <c r="C32" s="475">
        <f>IDFC!C31</f>
        <v>0</v>
      </c>
      <c r="D32" s="475">
        <f>IDFC!D31</f>
        <v>0</v>
      </c>
      <c r="E32" s="475">
        <f>IDFC!E31</f>
        <v>0</v>
      </c>
      <c r="F32" s="475">
        <f>IDFC!F31</f>
        <v>0</v>
      </c>
      <c r="G32" s="475">
        <f>IDFC!G31</f>
        <v>0</v>
      </c>
      <c r="H32" s="475">
        <f>IDFC!H31</f>
        <v>964.57</v>
      </c>
      <c r="I32" s="475">
        <f t="shared" si="0"/>
        <v>964.57</v>
      </c>
      <c r="J32" s="475" t="e">
        <f t="shared" si="1"/>
        <v>#DIV/0!</v>
      </c>
      <c r="K32" s="475" t="e">
        <f t="shared" si="2"/>
        <v>#DIV/0!</v>
      </c>
    </row>
    <row r="33" spans="1:11" s="401" customFormat="1" ht="14.25" x14ac:dyDescent="0.2">
      <c r="A33" s="402">
        <v>23</v>
      </c>
      <c r="B33" s="403" t="s">
        <v>36</v>
      </c>
      <c r="C33" s="475">
        <f>INDUSIND!C31</f>
        <v>0</v>
      </c>
      <c r="D33" s="475">
        <f>INDUSIND!D31</f>
        <v>0</v>
      </c>
      <c r="E33" s="475">
        <f>INDUSIND!E31</f>
        <v>0</v>
      </c>
      <c r="F33" s="475">
        <f>INDUSIND!F31</f>
        <v>0</v>
      </c>
      <c r="G33" s="475">
        <f>INDUSIND!G31</f>
        <v>0</v>
      </c>
      <c r="H33" s="475">
        <f>INDUSIND!H31</f>
        <v>0</v>
      </c>
      <c r="I33" s="475">
        <f t="shared" si="0"/>
        <v>0</v>
      </c>
      <c r="J33" s="475" t="e">
        <f t="shared" si="1"/>
        <v>#DIV/0!</v>
      </c>
      <c r="K33" s="475" t="e">
        <f t="shared" si="2"/>
        <v>#DIV/0!</v>
      </c>
    </row>
    <row r="34" spans="1:11" s="401" customFormat="1" ht="14.25" x14ac:dyDescent="0.2">
      <c r="A34" s="402">
        <v>24</v>
      </c>
      <c r="B34" s="403" t="s">
        <v>37</v>
      </c>
      <c r="C34" s="475">
        <f>KB!C31</f>
        <v>0</v>
      </c>
      <c r="D34" s="475">
        <f>KB!D31</f>
        <v>0</v>
      </c>
      <c r="E34" s="475">
        <f>KB!E31</f>
        <v>0</v>
      </c>
      <c r="F34" s="475">
        <f>KB!F31</f>
        <v>0</v>
      </c>
      <c r="G34" s="475">
        <f>KB!G31</f>
        <v>0</v>
      </c>
      <c r="H34" s="475">
        <f>KB!H31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401" customFormat="1" ht="14.25" x14ac:dyDescent="0.2">
      <c r="A35" s="402">
        <v>25</v>
      </c>
      <c r="B35" s="403" t="s">
        <v>38</v>
      </c>
      <c r="C35" s="475">
        <f>KARUR!C31</f>
        <v>0</v>
      </c>
      <c r="D35" s="475">
        <f>KARUR!D31</f>
        <v>0</v>
      </c>
      <c r="E35" s="475">
        <f>KARUR!E31</f>
        <v>0</v>
      </c>
      <c r="F35" s="475">
        <f>KARUR!F31</f>
        <v>0</v>
      </c>
      <c r="G35" s="475">
        <f>KARUR!G31</f>
        <v>0</v>
      </c>
      <c r="H35" s="475">
        <f>KARUR!H31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401" customFormat="1" ht="14.25" x14ac:dyDescent="0.2">
      <c r="A36" s="402">
        <v>26</v>
      </c>
      <c r="B36" s="403" t="s">
        <v>39</v>
      </c>
      <c r="C36" s="475">
        <f>KOTAK!C31</f>
        <v>0</v>
      </c>
      <c r="D36" s="475">
        <f>KOTAK!D31</f>
        <v>0</v>
      </c>
      <c r="E36" s="475">
        <f>KOTAK!E31</f>
        <v>0</v>
      </c>
      <c r="F36" s="475">
        <f>KOTAK!F31</f>
        <v>0</v>
      </c>
      <c r="G36" s="475">
        <f>KOTAK!G31</f>
        <v>0</v>
      </c>
      <c r="H36" s="475">
        <f>KOTAK!H31</f>
        <v>0</v>
      </c>
      <c r="I36" s="475">
        <f t="shared" si="0"/>
        <v>0</v>
      </c>
      <c r="J36" s="475" t="e">
        <f t="shared" si="1"/>
        <v>#DIV/0!</v>
      </c>
      <c r="K36" s="475" t="e">
        <f t="shared" si="2"/>
        <v>#DIV/0!</v>
      </c>
    </row>
    <row r="37" spans="1:11" s="401" customFormat="1" ht="14.25" x14ac:dyDescent="0.2">
      <c r="A37" s="402">
        <v>27</v>
      </c>
      <c r="B37" s="403" t="s">
        <v>40</v>
      </c>
      <c r="C37" s="475">
        <f>RBL!C31</f>
        <v>0</v>
      </c>
      <c r="D37" s="475">
        <f>RBL!D31</f>
        <v>0</v>
      </c>
      <c r="E37" s="475">
        <f>RBL!E31</f>
        <v>0</v>
      </c>
      <c r="F37" s="475">
        <f>RBL!F31</f>
        <v>0</v>
      </c>
      <c r="G37" s="475">
        <f>RBL!G31</f>
        <v>0</v>
      </c>
      <c r="H37" s="475">
        <f>RBL!H31</f>
        <v>0</v>
      </c>
      <c r="I37" s="475">
        <f t="shared" si="0"/>
        <v>0</v>
      </c>
      <c r="J37" s="475" t="e">
        <f t="shared" si="1"/>
        <v>#DIV/0!</v>
      </c>
      <c r="K37" s="475" t="e">
        <f t="shared" si="2"/>
        <v>#DIV/0!</v>
      </c>
    </row>
    <row r="38" spans="1:11" s="401" customFormat="1" ht="14.25" x14ac:dyDescent="0.2">
      <c r="A38" s="402">
        <v>28</v>
      </c>
      <c r="B38" s="403" t="s">
        <v>41</v>
      </c>
      <c r="C38" s="475">
        <f>YES!C31</f>
        <v>0</v>
      </c>
      <c r="D38" s="475">
        <f>YES!D31</f>
        <v>0</v>
      </c>
      <c r="E38" s="475">
        <f>YES!E31</f>
        <v>0</v>
      </c>
      <c r="F38" s="475">
        <f>YES!F31</f>
        <v>0</v>
      </c>
      <c r="G38" s="475">
        <f>YES!G31</f>
        <v>0</v>
      </c>
      <c r="H38" s="475">
        <f>YES!H31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401" customFormat="1" ht="14.25" x14ac:dyDescent="0.2">
      <c r="A39" s="402">
        <v>29</v>
      </c>
      <c r="B39" s="403" t="s">
        <v>43</v>
      </c>
      <c r="C39" s="475">
        <f>AU!C31</f>
        <v>0</v>
      </c>
      <c r="D39" s="475">
        <f>AU!D31</f>
        <v>0</v>
      </c>
      <c r="E39" s="475">
        <f>AU!E31</f>
        <v>0</v>
      </c>
      <c r="F39" s="475">
        <f>AU!F31</f>
        <v>0</v>
      </c>
      <c r="G39" s="475">
        <f>AU!G31</f>
        <v>0</v>
      </c>
      <c r="H39" s="475">
        <f>AU!H31</f>
        <v>0</v>
      </c>
      <c r="I39" s="475">
        <f t="shared" si="0"/>
        <v>0</v>
      </c>
      <c r="J39" s="475" t="e">
        <f t="shared" si="1"/>
        <v>#DIV/0!</v>
      </c>
      <c r="K39" s="475" t="e">
        <f t="shared" si="2"/>
        <v>#DIV/0!</v>
      </c>
    </row>
    <row r="40" spans="1:11" s="401" customFormat="1" ht="14.25" x14ac:dyDescent="0.2">
      <c r="A40" s="402">
        <v>30</v>
      </c>
      <c r="B40" s="403" t="s">
        <v>44</v>
      </c>
      <c r="C40" s="475">
        <f>Equitas!C31</f>
        <v>0</v>
      </c>
      <c r="D40" s="475">
        <f>Equitas!D31</f>
        <v>0</v>
      </c>
      <c r="E40" s="475">
        <f>Equitas!E31</f>
        <v>1</v>
      </c>
      <c r="F40" s="475">
        <f>Equitas!F31</f>
        <v>1</v>
      </c>
      <c r="G40" s="475">
        <f>Equitas!G31</f>
        <v>0</v>
      </c>
      <c r="H40" s="475">
        <f>Equitas!H31</f>
        <v>1181.28</v>
      </c>
      <c r="I40" s="475">
        <f t="shared" si="0"/>
        <v>1181.28</v>
      </c>
      <c r="J40" s="475">
        <f t="shared" si="1"/>
        <v>1181.28</v>
      </c>
      <c r="K40" s="475" t="e">
        <f t="shared" si="2"/>
        <v>#DIV/0!</v>
      </c>
    </row>
    <row r="41" spans="1:11" s="401" customFormat="1" ht="14.25" x14ac:dyDescent="0.2">
      <c r="A41" s="402">
        <v>31</v>
      </c>
      <c r="B41" s="403" t="s">
        <v>45</v>
      </c>
      <c r="C41" s="475">
        <f>ESAF!C31</f>
        <v>0</v>
      </c>
      <c r="D41" s="475">
        <f>ESAF!D31</f>
        <v>0</v>
      </c>
      <c r="E41" s="475">
        <f>ESAF!E31</f>
        <v>0</v>
      </c>
      <c r="F41" s="475">
        <f>ESAF!F31</f>
        <v>0</v>
      </c>
      <c r="G41" s="475">
        <f>ESAF!G31</f>
        <v>0</v>
      </c>
      <c r="H41" s="475">
        <f>ESAF!H31</f>
        <v>0</v>
      </c>
      <c r="I41" s="475">
        <f t="shared" si="0"/>
        <v>0</v>
      </c>
      <c r="J41" s="475" t="e">
        <f t="shared" si="1"/>
        <v>#DIV/0!</v>
      </c>
      <c r="K41" s="475" t="e">
        <f t="shared" si="2"/>
        <v>#DIV/0!</v>
      </c>
    </row>
    <row r="42" spans="1:11" s="401" customFormat="1" ht="14.25" x14ac:dyDescent="0.2">
      <c r="A42" s="402">
        <v>32</v>
      </c>
      <c r="B42" s="403" t="s">
        <v>46</v>
      </c>
      <c r="C42" s="475">
        <f>Fincare!C31</f>
        <v>0</v>
      </c>
      <c r="D42" s="475">
        <f>Fincare!D31</f>
        <v>0</v>
      </c>
      <c r="E42" s="475">
        <f>Fincare!E31</f>
        <v>0</v>
      </c>
      <c r="F42" s="475">
        <f>Fincare!F31</f>
        <v>0</v>
      </c>
      <c r="G42" s="475">
        <f>Fincare!G31</f>
        <v>0</v>
      </c>
      <c r="H42" s="475">
        <f>Fincare!H31</f>
        <v>0</v>
      </c>
      <c r="I42" s="475">
        <f t="shared" si="0"/>
        <v>0</v>
      </c>
      <c r="J42" s="475" t="e">
        <f t="shared" si="1"/>
        <v>#DIV/0!</v>
      </c>
      <c r="K42" s="475" t="e">
        <f t="shared" si="2"/>
        <v>#DIV/0!</v>
      </c>
    </row>
    <row r="43" spans="1:11" s="401" customFormat="1" ht="14.25" x14ac:dyDescent="0.2">
      <c r="A43" s="402">
        <v>33</v>
      </c>
      <c r="B43" s="403" t="s">
        <v>47</v>
      </c>
      <c r="C43" s="475">
        <f>Jana!C31</f>
        <v>0</v>
      </c>
      <c r="D43" s="475">
        <f>Jana!D31</f>
        <v>0</v>
      </c>
      <c r="E43" s="475">
        <f>Jana!E31</f>
        <v>0</v>
      </c>
      <c r="F43" s="475">
        <f>Jana!F31</f>
        <v>0</v>
      </c>
      <c r="G43" s="475">
        <f>Jana!G31</f>
        <v>0</v>
      </c>
      <c r="H43" s="475">
        <f>Jana!H31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401" customFormat="1" ht="14.25" x14ac:dyDescent="0.2">
      <c r="A44" s="402">
        <v>34</v>
      </c>
      <c r="B44" s="403" t="s">
        <v>48</v>
      </c>
      <c r="C44" s="475">
        <f>Suryoday!C31</f>
        <v>0</v>
      </c>
      <c r="D44" s="475">
        <f>Suryoday!D31</f>
        <v>0</v>
      </c>
      <c r="E44" s="475">
        <f>Suryoday!E31</f>
        <v>0</v>
      </c>
      <c r="F44" s="475">
        <f>Suryoday!F31</f>
        <v>0</v>
      </c>
      <c r="G44" s="475">
        <f>Suryoday!G31</f>
        <v>0</v>
      </c>
      <c r="H44" s="475">
        <f>Suryoday!H31</f>
        <v>0</v>
      </c>
      <c r="I44" s="475">
        <f t="shared" si="0"/>
        <v>0</v>
      </c>
      <c r="J44" s="475" t="e">
        <f t="shared" si="1"/>
        <v>#DIV/0!</v>
      </c>
      <c r="K44" s="475" t="e">
        <f t="shared" si="2"/>
        <v>#DIV/0!</v>
      </c>
    </row>
    <row r="45" spans="1:11" s="401" customFormat="1" ht="14.25" x14ac:dyDescent="0.2">
      <c r="A45" s="402">
        <v>35</v>
      </c>
      <c r="B45" s="403" t="s">
        <v>49</v>
      </c>
      <c r="C45" s="475">
        <f>Ujjivan!C31</f>
        <v>0</v>
      </c>
      <c r="D45" s="475">
        <f>Ujjivan!D31</f>
        <v>0</v>
      </c>
      <c r="E45" s="475">
        <f>Ujjivan!E31</f>
        <v>0</v>
      </c>
      <c r="F45" s="475">
        <f>Ujjivan!F31</f>
        <v>0</v>
      </c>
      <c r="G45" s="475">
        <f>Ujjivan!G31</f>
        <v>0</v>
      </c>
      <c r="H45" s="475">
        <f>Ujjivan!H31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401" customFormat="1" ht="14.25" x14ac:dyDescent="0.2">
      <c r="A46" s="402">
        <v>36</v>
      </c>
      <c r="B46" s="403" t="s">
        <v>50</v>
      </c>
      <c r="C46" s="475">
        <f>utkarsh!C31</f>
        <v>0</v>
      </c>
      <c r="D46" s="475">
        <f>utkarsh!D31</f>
        <v>0</v>
      </c>
      <c r="E46" s="475">
        <f>utkarsh!E31</f>
        <v>0</v>
      </c>
      <c r="F46" s="475">
        <f>utkarsh!F31</f>
        <v>0</v>
      </c>
      <c r="G46" s="475">
        <f>utkarsh!G31</f>
        <v>0</v>
      </c>
      <c r="H46" s="475">
        <f>utkarsh!H31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401" customFormat="1" ht="14.25" x14ac:dyDescent="0.2">
      <c r="A47" s="402">
        <v>37</v>
      </c>
      <c r="B47" s="403" t="s">
        <v>52</v>
      </c>
      <c r="C47" s="475">
        <f>DBS!C31</f>
        <v>0</v>
      </c>
      <c r="D47" s="475">
        <f>DBS!D31</f>
        <v>0</v>
      </c>
      <c r="E47" s="475">
        <f>DBS!E31</f>
        <v>0</v>
      </c>
      <c r="F47" s="475">
        <f>DBS!F31</f>
        <v>0</v>
      </c>
      <c r="G47" s="475">
        <f>DBS!G31</f>
        <v>0</v>
      </c>
      <c r="H47" s="475">
        <f>DBS!H31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401" customFormat="1" ht="14.25" x14ac:dyDescent="0.2">
      <c r="A48" s="402">
        <v>38</v>
      </c>
      <c r="B48" s="403" t="s">
        <v>54</v>
      </c>
      <c r="C48" s="475">
        <f>APB!C31</f>
        <v>0</v>
      </c>
      <c r="D48" s="475">
        <f>APB!D31</f>
        <v>0</v>
      </c>
      <c r="E48" s="475">
        <f>APB!E31</f>
        <v>0</v>
      </c>
      <c r="F48" s="475">
        <f>APB!F31</f>
        <v>0</v>
      </c>
      <c r="G48" s="475">
        <f>APB!G31</f>
        <v>0</v>
      </c>
      <c r="H48" s="475">
        <f>APB!H31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401" customFormat="1" ht="14.25" x14ac:dyDescent="0.2">
      <c r="A49" s="402">
        <v>39</v>
      </c>
      <c r="B49" s="403" t="s">
        <v>55</v>
      </c>
      <c r="C49" s="475">
        <f>FINO!C31</f>
        <v>0</v>
      </c>
      <c r="D49" s="475">
        <f>FINO!D31</f>
        <v>0</v>
      </c>
      <c r="E49" s="475">
        <f>FINO!E31</f>
        <v>0</v>
      </c>
      <c r="F49" s="475">
        <f>FINO!F31</f>
        <v>0</v>
      </c>
      <c r="G49" s="475">
        <f>FINO!G31</f>
        <v>0</v>
      </c>
      <c r="H49" s="475">
        <f>FINO!H31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401" customFormat="1" ht="14.25" x14ac:dyDescent="0.2">
      <c r="A50" s="402">
        <v>40</v>
      </c>
      <c r="B50" s="403" t="s">
        <v>56</v>
      </c>
      <c r="C50" s="475">
        <f>'Indian Post'!C31</f>
        <v>0</v>
      </c>
      <c r="D50" s="475">
        <f>'Indian Post'!D31</f>
        <v>1</v>
      </c>
      <c r="E50" s="475">
        <f>'Indian Post'!E31</f>
        <v>0</v>
      </c>
      <c r="F50" s="475">
        <f>'Indian Post'!F31</f>
        <v>1</v>
      </c>
      <c r="G50" s="475">
        <f>'Indian Post'!G31</f>
        <v>342.16</v>
      </c>
      <c r="H50" s="475">
        <f>'Indian Post'!H31</f>
        <v>0</v>
      </c>
      <c r="I50" s="475">
        <f t="shared" si="0"/>
        <v>342.16</v>
      </c>
      <c r="J50" s="475">
        <f t="shared" si="1"/>
        <v>342.16</v>
      </c>
      <c r="K50" s="475">
        <f t="shared" si="2"/>
        <v>0</v>
      </c>
    </row>
    <row r="51" spans="1:11" s="401" customFormat="1" ht="14.25" x14ac:dyDescent="0.2">
      <c r="A51" s="402">
        <v>41</v>
      </c>
      <c r="B51" s="403" t="s">
        <v>58</v>
      </c>
      <c r="C51" s="475">
        <f>'Maharashtra GB'!C31</f>
        <v>3</v>
      </c>
      <c r="D51" s="475">
        <f>'Maharashtra GB'!D31</f>
        <v>1</v>
      </c>
      <c r="E51" s="475">
        <f>'Maharashtra GB'!E31</f>
        <v>1</v>
      </c>
      <c r="F51" s="475">
        <f>'Maharashtra GB'!F31</f>
        <v>5</v>
      </c>
      <c r="G51" s="475">
        <f>'Maharashtra GB'!G31</f>
        <v>5920.16</v>
      </c>
      <c r="H51" s="475">
        <f>'Maharashtra GB'!H31</f>
        <v>7340.18</v>
      </c>
      <c r="I51" s="475">
        <f t="shared" si="0"/>
        <v>13260.34</v>
      </c>
      <c r="J51" s="475">
        <f t="shared" si="1"/>
        <v>2652.0680000000002</v>
      </c>
      <c r="K51" s="475">
        <f t="shared" si="2"/>
        <v>123.98617604929598</v>
      </c>
    </row>
    <row r="52" spans="1:11" s="401" customFormat="1" ht="14.25" x14ac:dyDescent="0.2">
      <c r="A52" s="402">
        <v>42</v>
      </c>
      <c r="B52" s="403" t="s">
        <v>59</v>
      </c>
      <c r="C52" s="475">
        <f>'Vidharbha Konkan GB'!C31</f>
        <v>0</v>
      </c>
      <c r="D52" s="475">
        <f>'Vidharbha Konkan GB'!D31</f>
        <v>0</v>
      </c>
      <c r="E52" s="475">
        <f>'Vidharbha Konkan GB'!E31</f>
        <v>0</v>
      </c>
      <c r="F52" s="475">
        <f>'Vidharbha Konkan GB'!F31</f>
        <v>0</v>
      </c>
      <c r="G52" s="475">
        <f>'Vidharbha Konkan GB'!G31</f>
        <v>0</v>
      </c>
      <c r="H52" s="475">
        <f>'Vidharbha Konkan GB'!H31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401" customFormat="1" ht="14.25" x14ac:dyDescent="0.2">
      <c r="A53" s="402">
        <v>43</v>
      </c>
      <c r="B53" s="403" t="s">
        <v>61</v>
      </c>
      <c r="C53" s="475">
        <f>M.S.Coop!C31</f>
        <v>20</v>
      </c>
      <c r="D53" s="475">
        <f>M.S.Coop!D31</f>
        <v>4</v>
      </c>
      <c r="E53" s="475">
        <f>M.S.Coop!E31</f>
        <v>5</v>
      </c>
      <c r="F53" s="475">
        <f>M.S.Coop!F31</f>
        <v>29</v>
      </c>
      <c r="G53" s="475">
        <f>M.S.Coop!G31</f>
        <v>20316.16</v>
      </c>
      <c r="H53" s="475">
        <f>M.S.Coop!H31</f>
        <v>6393.21</v>
      </c>
      <c r="I53" s="475">
        <f t="shared" si="0"/>
        <v>26709.37</v>
      </c>
      <c r="J53" s="475">
        <f t="shared" si="1"/>
        <v>921.01275862068962</v>
      </c>
      <c r="K53" s="475">
        <f t="shared" si="2"/>
        <v>31.468594458795362</v>
      </c>
    </row>
    <row r="54" spans="1:11" s="400" customFormat="1" ht="15" x14ac:dyDescent="0.2">
      <c r="A54" s="552" t="s">
        <v>63</v>
      </c>
      <c r="B54" s="553"/>
      <c r="C54" s="476">
        <f t="shared" ref="C54:I54" si="3">SUM(C4:C53)</f>
        <v>56</v>
      </c>
      <c r="D54" s="476">
        <f t="shared" si="3"/>
        <v>29</v>
      </c>
      <c r="E54" s="476">
        <f t="shared" si="3"/>
        <v>24</v>
      </c>
      <c r="F54" s="476">
        <f t="shared" si="3"/>
        <v>109</v>
      </c>
      <c r="G54" s="477">
        <f t="shared" si="3"/>
        <v>535782.48</v>
      </c>
      <c r="H54" s="477">
        <f t="shared" si="3"/>
        <v>308250.31000000006</v>
      </c>
      <c r="I54" s="477">
        <f t="shared" si="3"/>
        <v>844032.78999999992</v>
      </c>
      <c r="J54" s="477">
        <f t="shared" si="1"/>
        <v>7743.420091743119</v>
      </c>
      <c r="K54" s="477">
        <f t="shared" si="2"/>
        <v>57.532734179736536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O12" sqref="O12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121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32" t="s">
        <v>2</v>
      </c>
    </row>
    <row r="10" spans="1:11" ht="30" customHeight="1" x14ac:dyDescent="0.2">
      <c r="A10" s="28" t="s">
        <v>64</v>
      </c>
      <c r="B10" s="28" t="s">
        <v>117</v>
      </c>
      <c r="C10" s="28" t="s">
        <v>118</v>
      </c>
      <c r="D10" s="28" t="s">
        <v>67</v>
      </c>
      <c r="E10" s="28" t="s">
        <v>119</v>
      </c>
      <c r="F10" s="28" t="s">
        <v>69</v>
      </c>
      <c r="G10" s="28" t="s">
        <v>70</v>
      </c>
      <c r="H10" s="28" t="s">
        <v>71</v>
      </c>
      <c r="I10" s="28" t="s">
        <v>72</v>
      </c>
      <c r="J10" s="28" t="s">
        <v>73</v>
      </c>
      <c r="K10" s="28" t="s">
        <v>74</v>
      </c>
    </row>
    <row r="11" spans="1:11" s="27" customFormat="1" ht="14.25" x14ac:dyDescent="0.2">
      <c r="A11" s="30">
        <v>1</v>
      </c>
      <c r="B11" s="31" t="s">
        <v>75</v>
      </c>
      <c r="C11" s="475">
        <v>1</v>
      </c>
      <c r="D11" s="475">
        <v>6</v>
      </c>
      <c r="E11" s="475">
        <v>3</v>
      </c>
      <c r="F11" s="475">
        <f t="shared" ref="F11:F46" si="0">(C11+D11+E11)</f>
        <v>10</v>
      </c>
      <c r="G11" s="475">
        <v>67731.48</v>
      </c>
      <c r="H11" s="475">
        <v>58656.17</v>
      </c>
      <c r="I11" s="475">
        <f t="shared" ref="I11:I46" si="1">(G11+H11)</f>
        <v>126387.65</v>
      </c>
      <c r="J11" s="475">
        <f t="shared" ref="J11:J47" si="2">(I11/F11)</f>
        <v>12638.764999999999</v>
      </c>
      <c r="K11" s="475">
        <f t="shared" ref="K11:K47" si="3">(H11/G11)*100</f>
        <v>86.601045776646259</v>
      </c>
    </row>
    <row r="12" spans="1:11" s="27" customFormat="1" ht="14.25" x14ac:dyDescent="0.2">
      <c r="A12" s="30">
        <v>2</v>
      </c>
      <c r="B12" s="31" t="s">
        <v>76</v>
      </c>
      <c r="C12" s="475">
        <v>0</v>
      </c>
      <c r="D12" s="475">
        <v>2</v>
      </c>
      <c r="E12" s="475">
        <v>3</v>
      </c>
      <c r="F12" s="475">
        <f t="shared" si="0"/>
        <v>5</v>
      </c>
      <c r="G12" s="475">
        <v>28572.21</v>
      </c>
      <c r="H12" s="475">
        <v>16676.63</v>
      </c>
      <c r="I12" s="475">
        <f t="shared" si="1"/>
        <v>45248.84</v>
      </c>
      <c r="J12" s="475">
        <f t="shared" si="2"/>
        <v>9049.768</v>
      </c>
      <c r="K12" s="475">
        <f t="shared" si="3"/>
        <v>58.366608673252799</v>
      </c>
    </row>
    <row r="13" spans="1:11" s="27" customFormat="1" ht="14.25" x14ac:dyDescent="0.2">
      <c r="A13" s="30">
        <v>3</v>
      </c>
      <c r="B13" s="31" t="s">
        <v>77</v>
      </c>
      <c r="C13" s="475">
        <v>1</v>
      </c>
      <c r="D13" s="475">
        <v>6</v>
      </c>
      <c r="E13" s="475">
        <v>4</v>
      </c>
      <c r="F13" s="475">
        <f t="shared" si="0"/>
        <v>11</v>
      </c>
      <c r="G13" s="475">
        <v>69566.11</v>
      </c>
      <c r="H13" s="475">
        <v>34950.74</v>
      </c>
      <c r="I13" s="475">
        <f t="shared" si="1"/>
        <v>104516.85</v>
      </c>
      <c r="J13" s="475">
        <f t="shared" si="2"/>
        <v>9501.5318181818184</v>
      </c>
      <c r="K13" s="475">
        <f t="shared" si="3"/>
        <v>50.241044094602962</v>
      </c>
    </row>
    <row r="14" spans="1:11" s="27" customFormat="1" ht="14.25" x14ac:dyDescent="0.2">
      <c r="A14" s="30">
        <v>4</v>
      </c>
      <c r="B14" s="31" t="s">
        <v>78</v>
      </c>
      <c r="C14" s="475">
        <v>2</v>
      </c>
      <c r="D14" s="475">
        <v>2</v>
      </c>
      <c r="E14" s="475">
        <v>2</v>
      </c>
      <c r="F14" s="475">
        <f t="shared" si="0"/>
        <v>6</v>
      </c>
      <c r="G14" s="475">
        <v>62912.53</v>
      </c>
      <c r="H14" s="475">
        <v>30563.16</v>
      </c>
      <c r="I14" s="475">
        <f t="shared" si="1"/>
        <v>93475.69</v>
      </c>
      <c r="J14" s="475">
        <f t="shared" si="2"/>
        <v>15579.281666666668</v>
      </c>
      <c r="K14" s="475">
        <f t="shared" si="3"/>
        <v>48.580402028022078</v>
      </c>
    </row>
    <row r="15" spans="1:11" s="27" customFormat="1" ht="14.25" x14ac:dyDescent="0.2">
      <c r="A15" s="30">
        <v>5</v>
      </c>
      <c r="B15" s="31" t="s">
        <v>79</v>
      </c>
      <c r="C15" s="475">
        <v>2</v>
      </c>
      <c r="D15" s="475">
        <v>2</v>
      </c>
      <c r="E15" s="475">
        <v>0</v>
      </c>
      <c r="F15" s="475">
        <f t="shared" si="0"/>
        <v>4</v>
      </c>
      <c r="G15" s="475">
        <v>19468.919999999998</v>
      </c>
      <c r="H15" s="475">
        <v>26912.240000000002</v>
      </c>
      <c r="I15" s="475">
        <f t="shared" si="1"/>
        <v>46381.16</v>
      </c>
      <c r="J15" s="475">
        <f t="shared" si="2"/>
        <v>11595.29</v>
      </c>
      <c r="K15" s="475">
        <f t="shared" si="3"/>
        <v>138.23180741407333</v>
      </c>
    </row>
    <row r="16" spans="1:11" s="27" customFormat="1" ht="14.25" x14ac:dyDescent="0.2">
      <c r="A16" s="30">
        <v>6</v>
      </c>
      <c r="B16" s="31" t="s">
        <v>80</v>
      </c>
      <c r="C16" s="475">
        <v>10</v>
      </c>
      <c r="D16" s="475">
        <v>6</v>
      </c>
      <c r="E16" s="475">
        <v>0</v>
      </c>
      <c r="F16" s="475">
        <f t="shared" si="0"/>
        <v>16</v>
      </c>
      <c r="G16" s="475">
        <v>123485.51</v>
      </c>
      <c r="H16" s="475">
        <v>40201.839999999997</v>
      </c>
      <c r="I16" s="475">
        <f t="shared" si="1"/>
        <v>163687.34999999998</v>
      </c>
      <c r="J16" s="475">
        <f t="shared" si="2"/>
        <v>10230.459374999999</v>
      </c>
      <c r="K16" s="475">
        <f t="shared" si="3"/>
        <v>32.55591688449924</v>
      </c>
    </row>
    <row r="17" spans="1:11" s="27" customFormat="1" ht="14.25" x14ac:dyDescent="0.2">
      <c r="A17" s="30">
        <v>7</v>
      </c>
      <c r="B17" s="31" t="s">
        <v>81</v>
      </c>
      <c r="C17" s="475">
        <v>0</v>
      </c>
      <c r="D17" s="475">
        <v>7</v>
      </c>
      <c r="E17" s="475">
        <v>0</v>
      </c>
      <c r="F17" s="475">
        <f t="shared" si="0"/>
        <v>7</v>
      </c>
      <c r="G17" s="475">
        <v>123488.52</v>
      </c>
      <c r="H17" s="475">
        <v>73337.72</v>
      </c>
      <c r="I17" s="475">
        <f t="shared" si="1"/>
        <v>196826.23999999999</v>
      </c>
      <c r="J17" s="475">
        <f t="shared" si="2"/>
        <v>28118.034285714286</v>
      </c>
      <c r="K17" s="475">
        <f t="shared" si="3"/>
        <v>59.388289696888421</v>
      </c>
    </row>
    <row r="18" spans="1:11" s="27" customFormat="1" ht="14.25" x14ac:dyDescent="0.2">
      <c r="A18" s="30">
        <v>8</v>
      </c>
      <c r="B18" s="31" t="s">
        <v>82</v>
      </c>
      <c r="C18" s="475">
        <v>26</v>
      </c>
      <c r="D18" s="475">
        <v>8</v>
      </c>
      <c r="E18" s="475">
        <v>3</v>
      </c>
      <c r="F18" s="475">
        <f t="shared" si="0"/>
        <v>37</v>
      </c>
      <c r="G18" s="475">
        <v>314214.96000000002</v>
      </c>
      <c r="H18" s="475">
        <v>78310.67</v>
      </c>
      <c r="I18" s="475">
        <f t="shared" si="1"/>
        <v>392525.63</v>
      </c>
      <c r="J18" s="475">
        <f t="shared" si="2"/>
        <v>10608.800810810812</v>
      </c>
      <c r="K18" s="475">
        <f t="shared" si="3"/>
        <v>24.922642130088267</v>
      </c>
    </row>
    <row r="19" spans="1:11" s="27" customFormat="1" ht="14.25" x14ac:dyDescent="0.2">
      <c r="A19" s="30">
        <v>9</v>
      </c>
      <c r="B19" s="31" t="s">
        <v>83</v>
      </c>
      <c r="C19" s="475">
        <v>1</v>
      </c>
      <c r="D19" s="475">
        <v>2</v>
      </c>
      <c r="E19" s="475">
        <v>1</v>
      </c>
      <c r="F19" s="475">
        <f t="shared" si="0"/>
        <v>4</v>
      </c>
      <c r="G19" s="475">
        <v>18112.05</v>
      </c>
      <c r="H19" s="475">
        <v>13801.6</v>
      </c>
      <c r="I19" s="475">
        <f t="shared" si="1"/>
        <v>31913.65</v>
      </c>
      <c r="J19" s="475">
        <f t="shared" si="2"/>
        <v>7978.4125000000004</v>
      </c>
      <c r="K19" s="475">
        <f t="shared" si="3"/>
        <v>76.201203066466803</v>
      </c>
    </row>
    <row r="20" spans="1:11" s="27" customFormat="1" ht="14.25" x14ac:dyDescent="0.2">
      <c r="A20" s="30">
        <v>10</v>
      </c>
      <c r="B20" s="31" t="s">
        <v>84</v>
      </c>
      <c r="C20" s="475">
        <v>5</v>
      </c>
      <c r="D20" s="475">
        <v>7</v>
      </c>
      <c r="E20" s="475">
        <v>0</v>
      </c>
      <c r="F20" s="475">
        <f t="shared" si="0"/>
        <v>12</v>
      </c>
      <c r="G20" s="475">
        <v>86465.07</v>
      </c>
      <c r="H20" s="475">
        <v>35467.360000000001</v>
      </c>
      <c r="I20" s="475">
        <f t="shared" si="1"/>
        <v>121932.43000000001</v>
      </c>
      <c r="J20" s="475">
        <f t="shared" si="2"/>
        <v>10161.035833333333</v>
      </c>
      <c r="K20" s="475">
        <f t="shared" si="3"/>
        <v>41.019292530498156</v>
      </c>
    </row>
    <row r="21" spans="1:11" s="27" customFormat="1" ht="14.25" x14ac:dyDescent="0.2">
      <c r="A21" s="30">
        <v>11</v>
      </c>
      <c r="B21" s="31" t="s">
        <v>85</v>
      </c>
      <c r="C21" s="475">
        <v>7</v>
      </c>
      <c r="D21" s="475">
        <v>1</v>
      </c>
      <c r="E21" s="475">
        <v>2</v>
      </c>
      <c r="F21" s="475">
        <f t="shared" si="0"/>
        <v>10</v>
      </c>
      <c r="G21" s="475">
        <v>82258.570000000007</v>
      </c>
      <c r="H21" s="475">
        <v>33945.03</v>
      </c>
      <c r="I21" s="475">
        <f t="shared" si="1"/>
        <v>116203.6</v>
      </c>
      <c r="J21" s="475">
        <f t="shared" si="2"/>
        <v>11620.36</v>
      </c>
      <c r="K21" s="475">
        <f t="shared" si="3"/>
        <v>41.266253473650217</v>
      </c>
    </row>
    <row r="22" spans="1:11" s="27" customFormat="1" ht="14.25" x14ac:dyDescent="0.2">
      <c r="A22" s="30">
        <v>12</v>
      </c>
      <c r="B22" s="31" t="s">
        <v>86</v>
      </c>
      <c r="C22" s="475">
        <v>2</v>
      </c>
      <c r="D22" s="475">
        <v>2</v>
      </c>
      <c r="E22" s="475">
        <v>0</v>
      </c>
      <c r="F22" s="475">
        <f t="shared" si="0"/>
        <v>4</v>
      </c>
      <c r="G22" s="475">
        <v>15207.74</v>
      </c>
      <c r="H22" s="475">
        <v>16284.9</v>
      </c>
      <c r="I22" s="475">
        <f t="shared" si="1"/>
        <v>31492.639999999999</v>
      </c>
      <c r="J22" s="475">
        <f t="shared" si="2"/>
        <v>7873.16</v>
      </c>
      <c r="K22" s="475">
        <f t="shared" si="3"/>
        <v>107.08297222335467</v>
      </c>
    </row>
    <row r="23" spans="1:11" s="27" customFormat="1" ht="14.25" x14ac:dyDescent="0.2">
      <c r="A23" s="30">
        <v>13</v>
      </c>
      <c r="B23" s="31" t="s">
        <v>87</v>
      </c>
      <c r="C23" s="475">
        <v>0</v>
      </c>
      <c r="D23" s="475">
        <v>2</v>
      </c>
      <c r="E23" s="475">
        <v>3</v>
      </c>
      <c r="F23" s="475">
        <f t="shared" si="0"/>
        <v>5</v>
      </c>
      <c r="G23" s="475">
        <v>58989.69</v>
      </c>
      <c r="H23" s="475">
        <v>18475.189999999999</v>
      </c>
      <c r="I23" s="475">
        <f t="shared" si="1"/>
        <v>77464.88</v>
      </c>
      <c r="J23" s="475">
        <f t="shared" si="2"/>
        <v>15492.976000000001</v>
      </c>
      <c r="K23" s="475">
        <f t="shared" si="3"/>
        <v>31.319354280383571</v>
      </c>
    </row>
    <row r="24" spans="1:11" s="27" customFormat="1" ht="14.25" x14ac:dyDescent="0.2">
      <c r="A24" s="30">
        <v>14</v>
      </c>
      <c r="B24" s="31" t="s">
        <v>88</v>
      </c>
      <c r="C24" s="475">
        <v>1</v>
      </c>
      <c r="D24" s="475">
        <v>0</v>
      </c>
      <c r="E24" s="475">
        <v>1</v>
      </c>
      <c r="F24" s="475">
        <f t="shared" si="0"/>
        <v>2</v>
      </c>
      <c r="G24" s="475">
        <v>12851.28</v>
      </c>
      <c r="H24" s="475">
        <v>13042.85</v>
      </c>
      <c r="I24" s="475">
        <f t="shared" si="1"/>
        <v>25894.13</v>
      </c>
      <c r="J24" s="475">
        <f t="shared" si="2"/>
        <v>12947.065000000001</v>
      </c>
      <c r="K24" s="475">
        <f t="shared" si="3"/>
        <v>101.49066863378589</v>
      </c>
    </row>
    <row r="25" spans="1:11" s="27" customFormat="1" ht="14.25" x14ac:dyDescent="0.2">
      <c r="A25" s="30">
        <v>15</v>
      </c>
      <c r="B25" s="31" t="s">
        <v>89</v>
      </c>
      <c r="C25" s="475">
        <v>27</v>
      </c>
      <c r="D25" s="475">
        <v>13</v>
      </c>
      <c r="E25" s="475">
        <v>8</v>
      </c>
      <c r="F25" s="475">
        <f t="shared" si="0"/>
        <v>48</v>
      </c>
      <c r="G25" s="475">
        <v>422522.23</v>
      </c>
      <c r="H25" s="475">
        <v>343878.28</v>
      </c>
      <c r="I25" s="475">
        <f t="shared" si="1"/>
        <v>766400.51</v>
      </c>
      <c r="J25" s="475">
        <f t="shared" si="2"/>
        <v>15966.677291666667</v>
      </c>
      <c r="K25" s="475">
        <f t="shared" si="3"/>
        <v>81.387026666028916</v>
      </c>
    </row>
    <row r="26" spans="1:11" s="27" customFormat="1" ht="14.25" x14ac:dyDescent="0.2">
      <c r="A26" s="30">
        <v>16</v>
      </c>
      <c r="B26" s="31" t="s">
        <v>90</v>
      </c>
      <c r="C26" s="475">
        <v>2</v>
      </c>
      <c r="D26" s="475">
        <v>2</v>
      </c>
      <c r="E26" s="475">
        <v>3</v>
      </c>
      <c r="F26" s="475">
        <f t="shared" si="0"/>
        <v>7</v>
      </c>
      <c r="G26" s="475">
        <v>49606.76</v>
      </c>
      <c r="H26" s="475">
        <v>49633.27</v>
      </c>
      <c r="I26" s="475">
        <f t="shared" si="1"/>
        <v>99240.03</v>
      </c>
      <c r="J26" s="475">
        <f t="shared" si="2"/>
        <v>14177.147142857142</v>
      </c>
      <c r="K26" s="475">
        <f t="shared" si="3"/>
        <v>100.05344029724981</v>
      </c>
    </row>
    <row r="27" spans="1:11" s="27" customFormat="1" ht="14.25" x14ac:dyDescent="0.2">
      <c r="A27" s="30">
        <v>17</v>
      </c>
      <c r="B27" s="31" t="s">
        <v>91</v>
      </c>
      <c r="C27" s="475">
        <v>0</v>
      </c>
      <c r="D27" s="475">
        <v>0</v>
      </c>
      <c r="E27" s="475">
        <v>59</v>
      </c>
      <c r="F27" s="475">
        <f t="shared" si="0"/>
        <v>59</v>
      </c>
      <c r="G27" s="475">
        <v>4141111.28</v>
      </c>
      <c r="H27" s="475">
        <v>6568766.9400000004</v>
      </c>
      <c r="I27" s="475">
        <f t="shared" si="1"/>
        <v>10709878.220000001</v>
      </c>
      <c r="J27" s="475">
        <f t="shared" si="2"/>
        <v>181523.35966101696</v>
      </c>
      <c r="K27" s="475">
        <f t="shared" si="3"/>
        <v>158.62328964026295</v>
      </c>
    </row>
    <row r="28" spans="1:11" s="27" customFormat="1" ht="14.25" x14ac:dyDescent="0.2">
      <c r="A28" s="30">
        <v>18</v>
      </c>
      <c r="B28" s="31" t="s">
        <v>92</v>
      </c>
      <c r="C28" s="475">
        <v>0</v>
      </c>
      <c r="D28" s="475">
        <v>0</v>
      </c>
      <c r="E28" s="475">
        <v>61</v>
      </c>
      <c r="F28" s="475">
        <f t="shared" si="0"/>
        <v>61</v>
      </c>
      <c r="G28" s="475">
        <v>2963835.63</v>
      </c>
      <c r="H28" s="475">
        <v>1771490.04</v>
      </c>
      <c r="I28" s="475">
        <f t="shared" si="1"/>
        <v>4735325.67</v>
      </c>
      <c r="J28" s="475">
        <f t="shared" si="2"/>
        <v>77628.289672131141</v>
      </c>
      <c r="K28" s="475">
        <f t="shared" si="3"/>
        <v>59.770185028783132</v>
      </c>
    </row>
    <row r="29" spans="1:11" s="27" customFormat="1" ht="14.25" x14ac:dyDescent="0.2">
      <c r="A29" s="30">
        <v>19</v>
      </c>
      <c r="B29" s="31" t="s">
        <v>93</v>
      </c>
      <c r="C29" s="475">
        <v>31</v>
      </c>
      <c r="D29" s="475">
        <v>15</v>
      </c>
      <c r="E29" s="475">
        <v>28</v>
      </c>
      <c r="F29" s="475">
        <f t="shared" si="0"/>
        <v>74</v>
      </c>
      <c r="G29" s="475">
        <v>975717.33</v>
      </c>
      <c r="H29" s="475">
        <v>435767.7</v>
      </c>
      <c r="I29" s="475">
        <f t="shared" si="1"/>
        <v>1411485.03</v>
      </c>
      <c r="J29" s="475">
        <f t="shared" si="2"/>
        <v>19074.122027027028</v>
      </c>
      <c r="K29" s="475">
        <f t="shared" si="3"/>
        <v>44.661264753799138</v>
      </c>
    </row>
    <row r="30" spans="1:11" s="27" customFormat="1" ht="14.25" x14ac:dyDescent="0.2">
      <c r="A30" s="30">
        <v>20</v>
      </c>
      <c r="B30" s="31" t="s">
        <v>94</v>
      </c>
      <c r="C30" s="475">
        <v>1</v>
      </c>
      <c r="D30" s="475">
        <v>3</v>
      </c>
      <c r="E30" s="475">
        <v>2</v>
      </c>
      <c r="F30" s="475">
        <f t="shared" si="0"/>
        <v>6</v>
      </c>
      <c r="G30" s="475">
        <v>31930.06</v>
      </c>
      <c r="H30" s="475">
        <v>28676.49</v>
      </c>
      <c r="I30" s="475">
        <f t="shared" si="1"/>
        <v>60606.55</v>
      </c>
      <c r="J30" s="475">
        <f t="shared" si="2"/>
        <v>10101.091666666667</v>
      </c>
      <c r="K30" s="475">
        <f t="shared" si="3"/>
        <v>89.81032293706933</v>
      </c>
    </row>
    <row r="31" spans="1:11" s="27" customFormat="1" ht="14.25" x14ac:dyDescent="0.2">
      <c r="A31" s="30">
        <v>21</v>
      </c>
      <c r="B31" s="31" t="s">
        <v>95</v>
      </c>
      <c r="C31" s="475">
        <v>0</v>
      </c>
      <c r="D31" s="475">
        <v>1</v>
      </c>
      <c r="E31" s="475">
        <v>1</v>
      </c>
      <c r="F31" s="475">
        <f t="shared" si="0"/>
        <v>2</v>
      </c>
      <c r="G31" s="475">
        <v>23359.51</v>
      </c>
      <c r="H31" s="475">
        <v>8393.99</v>
      </c>
      <c r="I31" s="475">
        <f t="shared" si="1"/>
        <v>31753.5</v>
      </c>
      <c r="J31" s="475">
        <f t="shared" si="2"/>
        <v>15876.75</v>
      </c>
      <c r="K31" s="475">
        <f t="shared" si="3"/>
        <v>35.933930120965726</v>
      </c>
    </row>
    <row r="32" spans="1:11" s="27" customFormat="1" ht="14.25" x14ac:dyDescent="0.2">
      <c r="A32" s="30">
        <v>22</v>
      </c>
      <c r="B32" s="31" t="s">
        <v>96</v>
      </c>
      <c r="C32" s="475">
        <v>3</v>
      </c>
      <c r="D32" s="475">
        <v>9</v>
      </c>
      <c r="E32" s="475">
        <v>13</v>
      </c>
      <c r="F32" s="475">
        <f t="shared" si="0"/>
        <v>25</v>
      </c>
      <c r="G32" s="475">
        <v>271585.8</v>
      </c>
      <c r="H32" s="475">
        <v>139869.97</v>
      </c>
      <c r="I32" s="475">
        <f t="shared" si="1"/>
        <v>411455.77</v>
      </c>
      <c r="J32" s="475">
        <f t="shared" si="2"/>
        <v>16458.230800000001</v>
      </c>
      <c r="K32" s="475">
        <f t="shared" si="3"/>
        <v>51.501208826087378</v>
      </c>
    </row>
    <row r="33" spans="1:11" s="27" customFormat="1" ht="14.25" x14ac:dyDescent="0.2">
      <c r="A33" s="30">
        <v>23</v>
      </c>
      <c r="B33" s="31" t="s">
        <v>97</v>
      </c>
      <c r="C33" s="475">
        <v>0</v>
      </c>
      <c r="D33" s="475">
        <v>4</v>
      </c>
      <c r="E33" s="475">
        <v>1</v>
      </c>
      <c r="F33" s="475">
        <f t="shared" si="0"/>
        <v>5</v>
      </c>
      <c r="G33" s="475">
        <v>41069.760000000002</v>
      </c>
      <c r="H33" s="475">
        <v>30952.91</v>
      </c>
      <c r="I33" s="475">
        <f t="shared" si="1"/>
        <v>72022.67</v>
      </c>
      <c r="J33" s="475">
        <f t="shared" si="2"/>
        <v>14404.534</v>
      </c>
      <c r="K33" s="475">
        <f t="shared" si="3"/>
        <v>75.366668809362409</v>
      </c>
    </row>
    <row r="34" spans="1:11" s="27" customFormat="1" ht="14.25" x14ac:dyDescent="0.2">
      <c r="A34" s="462">
        <v>24</v>
      </c>
      <c r="B34" s="31" t="s">
        <v>110</v>
      </c>
      <c r="C34" s="475">
        <v>5</v>
      </c>
      <c r="D34" s="475">
        <v>4</v>
      </c>
      <c r="E34" s="475">
        <v>9</v>
      </c>
      <c r="F34" s="475">
        <f>(C34+D34+E34)</f>
        <v>18</v>
      </c>
      <c r="G34" s="475">
        <v>159183</v>
      </c>
      <c r="H34" s="475">
        <v>37183.24</v>
      </c>
      <c r="I34" s="475">
        <f>(G34+H34)</f>
        <v>196366.24</v>
      </c>
      <c r="J34" s="475">
        <f>(I34/F34)</f>
        <v>10909.235555555555</v>
      </c>
      <c r="K34" s="475">
        <f>(H34/G34)*100</f>
        <v>23.358800876978066</v>
      </c>
    </row>
    <row r="35" spans="1:11" s="27" customFormat="1" ht="14.25" x14ac:dyDescent="0.2">
      <c r="A35" s="462">
        <v>25</v>
      </c>
      <c r="B35" s="31" t="s">
        <v>98</v>
      </c>
      <c r="C35" s="475">
        <v>1</v>
      </c>
      <c r="D35" s="475">
        <v>0</v>
      </c>
      <c r="E35" s="475">
        <v>1</v>
      </c>
      <c r="F35" s="475">
        <f t="shared" si="0"/>
        <v>2</v>
      </c>
      <c r="G35" s="475">
        <v>7956.45</v>
      </c>
      <c r="H35" s="475">
        <v>4952.5200000000004</v>
      </c>
      <c r="I35" s="475">
        <f t="shared" si="1"/>
        <v>12908.970000000001</v>
      </c>
      <c r="J35" s="475">
        <f t="shared" si="2"/>
        <v>6454.4850000000006</v>
      </c>
      <c r="K35" s="475">
        <f t="shared" si="3"/>
        <v>62.245348113794478</v>
      </c>
    </row>
    <row r="36" spans="1:11" s="27" customFormat="1" ht="14.25" x14ac:dyDescent="0.2">
      <c r="A36" s="462">
        <v>26</v>
      </c>
      <c r="B36" s="31" t="s">
        <v>99</v>
      </c>
      <c r="C36" s="475">
        <v>19</v>
      </c>
      <c r="D36" s="475">
        <v>16</v>
      </c>
      <c r="E36" s="475">
        <v>40</v>
      </c>
      <c r="F36" s="475">
        <f t="shared" si="0"/>
        <v>75</v>
      </c>
      <c r="G36" s="475">
        <v>1877754.11</v>
      </c>
      <c r="H36" s="475">
        <v>1148510.52</v>
      </c>
      <c r="I36" s="475">
        <f t="shared" si="1"/>
        <v>3026264.63</v>
      </c>
      <c r="J36" s="475">
        <f t="shared" si="2"/>
        <v>40350.195066666667</v>
      </c>
      <c r="K36" s="475">
        <f t="shared" si="3"/>
        <v>61.164053050588187</v>
      </c>
    </row>
    <row r="37" spans="1:11" s="27" customFormat="1" ht="14.25" x14ac:dyDescent="0.2">
      <c r="A37" s="462">
        <v>27</v>
      </c>
      <c r="B37" s="31" t="s">
        <v>100</v>
      </c>
      <c r="C37" s="475">
        <v>42</v>
      </c>
      <c r="D37" s="475">
        <v>15</v>
      </c>
      <c r="E37" s="475">
        <v>6</v>
      </c>
      <c r="F37" s="475">
        <f t="shared" si="0"/>
        <v>63</v>
      </c>
      <c r="G37" s="475">
        <v>693105.05</v>
      </c>
      <c r="H37" s="475">
        <v>153425</v>
      </c>
      <c r="I37" s="475">
        <f t="shared" si="1"/>
        <v>846530.05</v>
      </c>
      <c r="J37" s="475">
        <f t="shared" si="2"/>
        <v>13436.984920634921</v>
      </c>
      <c r="K37" s="475">
        <f t="shared" si="3"/>
        <v>22.135894118791949</v>
      </c>
    </row>
    <row r="38" spans="1:11" s="27" customFormat="1" ht="14.25" x14ac:dyDescent="0.2">
      <c r="A38" s="462">
        <v>28</v>
      </c>
      <c r="B38" s="31" t="s">
        <v>101</v>
      </c>
      <c r="C38" s="475">
        <v>51</v>
      </c>
      <c r="D38" s="475">
        <v>8</v>
      </c>
      <c r="E38" s="475">
        <v>0</v>
      </c>
      <c r="F38" s="475">
        <f t="shared" si="0"/>
        <v>59</v>
      </c>
      <c r="G38" s="475">
        <v>332738.17</v>
      </c>
      <c r="H38" s="475">
        <v>153287.81</v>
      </c>
      <c r="I38" s="475">
        <f t="shared" si="1"/>
        <v>486025.98</v>
      </c>
      <c r="J38" s="475">
        <f t="shared" si="2"/>
        <v>8237.7284745762718</v>
      </c>
      <c r="K38" s="475">
        <f t="shared" si="3"/>
        <v>46.06859802108066</v>
      </c>
    </row>
    <row r="39" spans="1:11" s="27" customFormat="1" ht="14.25" x14ac:dyDescent="0.2">
      <c r="A39" s="462">
        <v>29</v>
      </c>
      <c r="B39" s="31" t="s">
        <v>102</v>
      </c>
      <c r="C39" s="475">
        <v>20</v>
      </c>
      <c r="D39" s="475">
        <v>16</v>
      </c>
      <c r="E39" s="475">
        <v>5</v>
      </c>
      <c r="F39" s="475">
        <f t="shared" si="0"/>
        <v>41</v>
      </c>
      <c r="G39" s="475">
        <v>334404.55</v>
      </c>
      <c r="H39" s="475">
        <v>216583.58</v>
      </c>
      <c r="I39" s="475">
        <f t="shared" si="1"/>
        <v>550988.13</v>
      </c>
      <c r="J39" s="475">
        <f t="shared" si="2"/>
        <v>13438.734878048781</v>
      </c>
      <c r="K39" s="475">
        <f t="shared" si="3"/>
        <v>64.76693573696889</v>
      </c>
    </row>
    <row r="40" spans="1:11" s="27" customFormat="1" ht="14.25" x14ac:dyDescent="0.2">
      <c r="A40" s="462">
        <v>30</v>
      </c>
      <c r="B40" s="31" t="s">
        <v>103</v>
      </c>
      <c r="C40" s="475">
        <v>11</v>
      </c>
      <c r="D40" s="475">
        <v>9</v>
      </c>
      <c r="E40" s="475">
        <v>2</v>
      </c>
      <c r="F40" s="475">
        <f t="shared" si="0"/>
        <v>22</v>
      </c>
      <c r="G40" s="475">
        <v>183625.83</v>
      </c>
      <c r="H40" s="475">
        <v>105824.61</v>
      </c>
      <c r="I40" s="475">
        <f t="shared" si="1"/>
        <v>289450.44</v>
      </c>
      <c r="J40" s="475">
        <f t="shared" si="2"/>
        <v>13156.838181818182</v>
      </c>
      <c r="K40" s="475">
        <f t="shared" si="3"/>
        <v>57.630568640588308</v>
      </c>
    </row>
    <row r="41" spans="1:11" s="27" customFormat="1" ht="14.25" x14ac:dyDescent="0.2">
      <c r="A41" s="462">
        <v>31</v>
      </c>
      <c r="B41" s="31" t="s">
        <v>104</v>
      </c>
      <c r="C41" s="475">
        <v>29</v>
      </c>
      <c r="D41" s="475">
        <v>5</v>
      </c>
      <c r="E41" s="475">
        <v>0</v>
      </c>
      <c r="F41" s="475">
        <f t="shared" si="0"/>
        <v>34</v>
      </c>
      <c r="G41" s="475">
        <v>178873.61</v>
      </c>
      <c r="H41" s="475">
        <v>69031.72</v>
      </c>
      <c r="I41" s="475">
        <f t="shared" si="1"/>
        <v>247905.33</v>
      </c>
      <c r="J41" s="475">
        <f t="shared" si="2"/>
        <v>7291.333235294117</v>
      </c>
      <c r="K41" s="475">
        <f t="shared" si="3"/>
        <v>38.59245642775366</v>
      </c>
    </row>
    <row r="42" spans="1:11" s="27" customFormat="1" ht="14.25" x14ac:dyDescent="0.2">
      <c r="A42" s="462">
        <v>32</v>
      </c>
      <c r="B42" s="31" t="s">
        <v>105</v>
      </c>
      <c r="C42" s="475">
        <v>34</v>
      </c>
      <c r="D42" s="475">
        <v>13</v>
      </c>
      <c r="E42" s="475">
        <v>10</v>
      </c>
      <c r="F42" s="475">
        <f t="shared" si="0"/>
        <v>57</v>
      </c>
      <c r="G42" s="475">
        <v>472205.94</v>
      </c>
      <c r="H42" s="475">
        <v>337527.81</v>
      </c>
      <c r="I42" s="475">
        <f t="shared" si="1"/>
        <v>809733.75</v>
      </c>
      <c r="J42" s="475">
        <f t="shared" si="2"/>
        <v>14205.855263157895</v>
      </c>
      <c r="K42" s="475">
        <f t="shared" si="3"/>
        <v>71.47894200568507</v>
      </c>
    </row>
    <row r="43" spans="1:11" s="27" customFormat="1" ht="14.25" x14ac:dyDescent="0.2">
      <c r="A43" s="462">
        <v>33</v>
      </c>
      <c r="B43" s="31" t="s">
        <v>106</v>
      </c>
      <c r="C43" s="475">
        <v>1</v>
      </c>
      <c r="D43" s="475">
        <v>2</v>
      </c>
      <c r="E43" s="475">
        <v>36</v>
      </c>
      <c r="F43" s="475">
        <f t="shared" si="0"/>
        <v>39</v>
      </c>
      <c r="G43" s="475">
        <v>1064440.3</v>
      </c>
      <c r="H43" s="475">
        <v>306713.71999999997</v>
      </c>
      <c r="I43" s="475">
        <f t="shared" si="1"/>
        <v>1371154.02</v>
      </c>
      <c r="J43" s="475">
        <f t="shared" si="2"/>
        <v>35157.795384615383</v>
      </c>
      <c r="K43" s="475">
        <f t="shared" si="3"/>
        <v>28.814553526393162</v>
      </c>
    </row>
    <row r="44" spans="1:11" s="27" customFormat="1" ht="14.25" x14ac:dyDescent="0.2">
      <c r="A44" s="462">
        <v>34</v>
      </c>
      <c r="B44" s="31" t="s">
        <v>107</v>
      </c>
      <c r="C44" s="475">
        <v>17</v>
      </c>
      <c r="D44" s="475">
        <v>10</v>
      </c>
      <c r="E44" s="475">
        <v>3</v>
      </c>
      <c r="F44" s="475">
        <f t="shared" si="0"/>
        <v>30</v>
      </c>
      <c r="G44" s="475">
        <v>207011.61</v>
      </c>
      <c r="H44" s="475">
        <v>112626.34</v>
      </c>
      <c r="I44" s="475">
        <f t="shared" si="1"/>
        <v>319637.94999999995</v>
      </c>
      <c r="J44" s="475">
        <f t="shared" si="2"/>
        <v>10654.598333333332</v>
      </c>
      <c r="K44" s="475">
        <f t="shared" si="3"/>
        <v>54.405808447168738</v>
      </c>
    </row>
    <row r="45" spans="1:11" s="27" customFormat="1" ht="14.25" x14ac:dyDescent="0.2">
      <c r="A45" s="462">
        <v>35</v>
      </c>
      <c r="B45" s="31" t="s">
        <v>108</v>
      </c>
      <c r="C45" s="475">
        <v>0</v>
      </c>
      <c r="D45" s="475">
        <v>4</v>
      </c>
      <c r="E45" s="475">
        <v>0</v>
      </c>
      <c r="F45" s="475">
        <f t="shared" si="0"/>
        <v>4</v>
      </c>
      <c r="G45" s="475">
        <v>14975.42</v>
      </c>
      <c r="H45" s="475">
        <v>9758.48</v>
      </c>
      <c r="I45" s="475">
        <f t="shared" si="1"/>
        <v>24733.9</v>
      </c>
      <c r="J45" s="475">
        <f t="shared" si="2"/>
        <v>6183.4750000000004</v>
      </c>
      <c r="K45" s="475">
        <f t="shared" si="3"/>
        <v>65.163314284340601</v>
      </c>
    </row>
    <row r="46" spans="1:11" s="27" customFormat="1" ht="14.25" x14ac:dyDescent="0.2">
      <c r="A46" s="462">
        <v>36</v>
      </c>
      <c r="B46" s="31" t="s">
        <v>109</v>
      </c>
      <c r="C46" s="475">
        <v>1</v>
      </c>
      <c r="D46" s="475">
        <v>7</v>
      </c>
      <c r="E46" s="475">
        <v>1</v>
      </c>
      <c r="F46" s="475">
        <f t="shared" si="0"/>
        <v>9</v>
      </c>
      <c r="G46" s="475">
        <v>66808.100000000006</v>
      </c>
      <c r="H46" s="475">
        <v>37704.589999999997</v>
      </c>
      <c r="I46" s="475">
        <f t="shared" si="1"/>
        <v>104512.69</v>
      </c>
      <c r="J46" s="475">
        <f t="shared" si="2"/>
        <v>11612.521111111111</v>
      </c>
      <c r="K46" s="475">
        <f t="shared" si="3"/>
        <v>56.437153578682818</v>
      </c>
    </row>
    <row r="47" spans="1:11" s="26" customFormat="1" x14ac:dyDescent="0.2">
      <c r="A47" s="550" t="s">
        <v>63</v>
      </c>
      <c r="B47" s="551"/>
      <c r="C47" s="478">
        <f t="shared" ref="C47:I47" si="4">SUM(C4:C46)</f>
        <v>353</v>
      </c>
      <c r="D47" s="478">
        <f t="shared" si="4"/>
        <v>209</v>
      </c>
      <c r="E47" s="478">
        <f t="shared" si="4"/>
        <v>311</v>
      </c>
      <c r="F47" s="478">
        <f t="shared" si="4"/>
        <v>873</v>
      </c>
      <c r="G47" s="478">
        <f t="shared" si="4"/>
        <v>15597145.139999999</v>
      </c>
      <c r="H47" s="478">
        <f t="shared" si="4"/>
        <v>12561185.630000001</v>
      </c>
      <c r="I47" s="478">
        <f t="shared" si="4"/>
        <v>28158330.77</v>
      </c>
      <c r="J47" s="478">
        <f t="shared" si="2"/>
        <v>32254.674421534935</v>
      </c>
      <c r="K47" s="478">
        <f t="shared" si="3"/>
        <v>80.535158948966483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8" width="9.7109375" style="2" customWidth="1"/>
    <col min="9" max="9" width="11.28515625" style="2" customWidth="1"/>
    <col min="10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184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05" customFormat="1" ht="14.25" x14ac:dyDescent="0.2">
      <c r="A11" s="406">
        <v>1</v>
      </c>
      <c r="B11" s="407" t="s">
        <v>13</v>
      </c>
      <c r="C11" s="475">
        <f>BOB!C32</f>
        <v>25</v>
      </c>
      <c r="D11" s="475">
        <f>BOB!D32</f>
        <v>16</v>
      </c>
      <c r="E11" s="475">
        <f>BOB!E32</f>
        <v>19</v>
      </c>
      <c r="F11" s="475">
        <f>BOB!F32</f>
        <v>60</v>
      </c>
      <c r="G11" s="475">
        <f>BOB!G32</f>
        <v>716012.81</v>
      </c>
      <c r="H11" s="475">
        <f>BOB!H32</f>
        <v>271978.93</v>
      </c>
      <c r="I11" s="475">
        <f t="shared" ref="I11:I53" si="0">(G11+H11)</f>
        <v>987991.74</v>
      </c>
      <c r="J11" s="475">
        <f t="shared" ref="J11:J54" si="1">(I11/F11)</f>
        <v>16466.528999999999</v>
      </c>
      <c r="K11" s="475">
        <f t="shared" ref="K11:K54" si="2">(H11/G11)*100</f>
        <v>37.985204482584599</v>
      </c>
    </row>
    <row r="12" spans="1:11" s="405" customFormat="1" ht="14.25" x14ac:dyDescent="0.2">
      <c r="A12" s="406">
        <v>2</v>
      </c>
      <c r="B12" s="407" t="s">
        <v>14</v>
      </c>
      <c r="C12" s="475">
        <f>BOI!C32</f>
        <v>3</v>
      </c>
      <c r="D12" s="475">
        <f>BOI!D32</f>
        <v>9</v>
      </c>
      <c r="E12" s="475">
        <f>BOI!E32</f>
        <v>13</v>
      </c>
      <c r="F12" s="475">
        <f>BOI!F32</f>
        <v>25</v>
      </c>
      <c r="G12" s="475">
        <f>BOI!G32</f>
        <v>271585.8</v>
      </c>
      <c r="H12" s="475">
        <f>BOI!H32</f>
        <v>139869.97</v>
      </c>
      <c r="I12" s="475">
        <f t="shared" si="0"/>
        <v>411455.77</v>
      </c>
      <c r="J12" s="475">
        <f t="shared" si="1"/>
        <v>16458.230800000001</v>
      </c>
      <c r="K12" s="475">
        <f t="shared" si="2"/>
        <v>51.501208826087378</v>
      </c>
    </row>
    <row r="13" spans="1:11" s="405" customFormat="1" ht="14.25" x14ac:dyDescent="0.2">
      <c r="A13" s="406">
        <v>3</v>
      </c>
      <c r="B13" s="407" t="s">
        <v>15</v>
      </c>
      <c r="C13" s="475">
        <f>BM!C32</f>
        <v>48</v>
      </c>
      <c r="D13" s="475">
        <f>BM!D32</f>
        <v>20</v>
      </c>
      <c r="E13" s="475">
        <f>BM!E32</f>
        <v>17</v>
      </c>
      <c r="F13" s="475">
        <f>BM!F32</f>
        <v>85</v>
      </c>
      <c r="G13" s="475">
        <f>BM!G32</f>
        <v>850678.53</v>
      </c>
      <c r="H13" s="475">
        <f>BM!H32</f>
        <v>358265.18</v>
      </c>
      <c r="I13" s="475">
        <f t="shared" si="0"/>
        <v>1208943.71</v>
      </c>
      <c r="J13" s="475">
        <f t="shared" si="1"/>
        <v>14222.867176470589</v>
      </c>
      <c r="K13" s="475">
        <f t="shared" si="2"/>
        <v>42.115225360160437</v>
      </c>
    </row>
    <row r="14" spans="1:11" s="405" customFormat="1" ht="14.25" x14ac:dyDescent="0.2">
      <c r="A14" s="406">
        <v>4</v>
      </c>
      <c r="B14" s="407" t="s">
        <v>16</v>
      </c>
      <c r="C14" s="475">
        <f>CB!C32</f>
        <v>5</v>
      </c>
      <c r="D14" s="475">
        <f>CB!D32</f>
        <v>7</v>
      </c>
      <c r="E14" s="475">
        <f>CB!E32</f>
        <v>12</v>
      </c>
      <c r="F14" s="475">
        <f>CB!F32</f>
        <v>24</v>
      </c>
      <c r="G14" s="475">
        <f>CB!G32</f>
        <v>162942.10999999999</v>
      </c>
      <c r="H14" s="475">
        <f>CB!H32</f>
        <v>94146.81</v>
      </c>
      <c r="I14" s="475">
        <f t="shared" si="0"/>
        <v>257088.91999999998</v>
      </c>
      <c r="J14" s="475">
        <f t="shared" si="1"/>
        <v>10712.038333333332</v>
      </c>
      <c r="K14" s="475">
        <f t="shared" si="2"/>
        <v>57.779299654337365</v>
      </c>
    </row>
    <row r="15" spans="1:11" s="405" customFormat="1" ht="14.25" x14ac:dyDescent="0.2">
      <c r="A15" s="406">
        <v>5</v>
      </c>
      <c r="B15" s="407" t="s">
        <v>17</v>
      </c>
      <c r="C15" s="475">
        <f>CBI!C32</f>
        <v>7</v>
      </c>
      <c r="D15" s="475">
        <f>CBI!D32</f>
        <v>5</v>
      </c>
      <c r="E15" s="475">
        <f>CBI!E32</f>
        <v>8</v>
      </c>
      <c r="F15" s="475">
        <f>CBI!F32</f>
        <v>20</v>
      </c>
      <c r="G15" s="475">
        <f>CBI!G32</f>
        <v>137298.98000000001</v>
      </c>
      <c r="H15" s="475">
        <f>CBI!H32</f>
        <v>74991.259999999995</v>
      </c>
      <c r="I15" s="475">
        <f t="shared" si="0"/>
        <v>212290.24</v>
      </c>
      <c r="J15" s="475">
        <f t="shared" si="1"/>
        <v>10614.511999999999</v>
      </c>
      <c r="K15" s="475">
        <f t="shared" si="2"/>
        <v>54.618949099257684</v>
      </c>
    </row>
    <row r="16" spans="1:11" s="405" customFormat="1" ht="14.25" x14ac:dyDescent="0.2">
      <c r="A16" s="406">
        <v>6</v>
      </c>
      <c r="B16" s="407" t="s">
        <v>18</v>
      </c>
      <c r="C16" s="475">
        <f>IB!C32</f>
        <v>2</v>
      </c>
      <c r="D16" s="475">
        <f>IB!D32</f>
        <v>1</v>
      </c>
      <c r="E16" s="475">
        <f>IB!E32</f>
        <v>2</v>
      </c>
      <c r="F16" s="475">
        <f>IB!F32</f>
        <v>5</v>
      </c>
      <c r="G16" s="475">
        <f>IB!G32</f>
        <v>66809.649999999994</v>
      </c>
      <c r="H16" s="475">
        <f>IB!H32</f>
        <v>22779.599999999999</v>
      </c>
      <c r="I16" s="475">
        <f t="shared" si="0"/>
        <v>89589.25</v>
      </c>
      <c r="J16" s="475">
        <f t="shared" si="1"/>
        <v>17917.849999999999</v>
      </c>
      <c r="K16" s="475">
        <f t="shared" si="2"/>
        <v>34.096272020583854</v>
      </c>
    </row>
    <row r="17" spans="1:11" s="405" customFormat="1" ht="14.25" x14ac:dyDescent="0.2">
      <c r="A17" s="406">
        <v>7</v>
      </c>
      <c r="B17" s="407" t="s">
        <v>19</v>
      </c>
      <c r="C17" s="475">
        <f>IOB!C32</f>
        <v>1</v>
      </c>
      <c r="D17" s="475">
        <f>IOB!D32</f>
        <v>0</v>
      </c>
      <c r="E17" s="475">
        <f>IOB!E32</f>
        <v>3</v>
      </c>
      <c r="F17" s="475">
        <f>IOB!F32</f>
        <v>4</v>
      </c>
      <c r="G17" s="475">
        <f>IOB!G32</f>
        <v>22879.17</v>
      </c>
      <c r="H17" s="475">
        <f>IOB!H32</f>
        <v>10551.53</v>
      </c>
      <c r="I17" s="475">
        <f t="shared" si="0"/>
        <v>33430.699999999997</v>
      </c>
      <c r="J17" s="475">
        <f t="shared" si="1"/>
        <v>8357.6749999999993</v>
      </c>
      <c r="K17" s="475">
        <f t="shared" si="2"/>
        <v>46.11849992810054</v>
      </c>
    </row>
    <row r="18" spans="1:11" s="405" customFormat="1" ht="14.25" x14ac:dyDescent="0.2">
      <c r="A18" s="406">
        <v>8</v>
      </c>
      <c r="B18" s="407" t="s">
        <v>20</v>
      </c>
      <c r="C18" s="475">
        <f>PSB!C32</f>
        <v>0</v>
      </c>
      <c r="D18" s="475">
        <f>PSB!D32</f>
        <v>0</v>
      </c>
      <c r="E18" s="475">
        <f>PSB!E32</f>
        <v>1</v>
      </c>
      <c r="F18" s="475">
        <f>PSB!F32</f>
        <v>1</v>
      </c>
      <c r="G18" s="475">
        <f>PSB!G32</f>
        <v>10429.32</v>
      </c>
      <c r="H18" s="475">
        <f>PSB!H32</f>
        <v>5414.77</v>
      </c>
      <c r="I18" s="475">
        <f t="shared" si="0"/>
        <v>15844.09</v>
      </c>
      <c r="J18" s="475">
        <f t="shared" si="1"/>
        <v>15844.09</v>
      </c>
      <c r="K18" s="475">
        <f t="shared" si="2"/>
        <v>51.918725286020575</v>
      </c>
    </row>
    <row r="19" spans="1:11" s="405" customFormat="1" ht="14.25" x14ac:dyDescent="0.2">
      <c r="A19" s="406">
        <v>9</v>
      </c>
      <c r="B19" s="407" t="s">
        <v>21</v>
      </c>
      <c r="C19" s="475">
        <f>PNB!C32</f>
        <v>2</v>
      </c>
      <c r="D19" s="475">
        <f>PNB!D32</f>
        <v>6</v>
      </c>
      <c r="E19" s="475">
        <f>PNB!E32</f>
        <v>9</v>
      </c>
      <c r="F19" s="475">
        <f>PNB!F32</f>
        <v>17</v>
      </c>
      <c r="G19" s="475">
        <f>PNB!G32</f>
        <v>183049.13</v>
      </c>
      <c r="H19" s="475">
        <f>PNB!H32</f>
        <v>90044.37</v>
      </c>
      <c r="I19" s="475">
        <f t="shared" si="0"/>
        <v>273093.5</v>
      </c>
      <c r="J19" s="475">
        <f t="shared" si="1"/>
        <v>16064.323529411764</v>
      </c>
      <c r="K19" s="475">
        <f t="shared" si="2"/>
        <v>49.191367366782892</v>
      </c>
    </row>
    <row r="20" spans="1:11" s="405" customFormat="1" ht="14.25" x14ac:dyDescent="0.2">
      <c r="A20" s="406">
        <v>10</v>
      </c>
      <c r="B20" s="407" t="s">
        <v>22</v>
      </c>
      <c r="C20" s="475">
        <f>SBI!C32</f>
        <v>21</v>
      </c>
      <c r="D20" s="475">
        <f>SBI!D32</f>
        <v>29</v>
      </c>
      <c r="E20" s="475">
        <f>SBI!E32</f>
        <v>32</v>
      </c>
      <c r="F20" s="475">
        <f>SBI!F32</f>
        <v>82</v>
      </c>
      <c r="G20" s="475">
        <f>SBI!G32</f>
        <v>1575894.86</v>
      </c>
      <c r="H20" s="475">
        <f>SBI!H32</f>
        <v>834177.56</v>
      </c>
      <c r="I20" s="475">
        <f t="shared" si="0"/>
        <v>2410072.42</v>
      </c>
      <c r="J20" s="475">
        <f t="shared" si="1"/>
        <v>29391.12707317073</v>
      </c>
      <c r="K20" s="475">
        <f t="shared" si="2"/>
        <v>52.933579591724786</v>
      </c>
    </row>
    <row r="21" spans="1:11" s="405" customFormat="1" ht="14.25" x14ac:dyDescent="0.2">
      <c r="A21" s="406">
        <v>11</v>
      </c>
      <c r="B21" s="407" t="s">
        <v>23</v>
      </c>
      <c r="C21" s="475">
        <f>UCO!C32</f>
        <v>3</v>
      </c>
      <c r="D21" s="475">
        <f>UCO!D32</f>
        <v>0</v>
      </c>
      <c r="E21" s="475">
        <f>UCO!E32</f>
        <v>2</v>
      </c>
      <c r="F21" s="475">
        <f>UCO!F32</f>
        <v>5</v>
      </c>
      <c r="G21" s="475">
        <f>UCO!G32</f>
        <v>35352.9</v>
      </c>
      <c r="H21" s="475">
        <f>UCO!H32</f>
        <v>26148.51</v>
      </c>
      <c r="I21" s="475">
        <f t="shared" si="0"/>
        <v>61501.41</v>
      </c>
      <c r="J21" s="475">
        <f t="shared" si="1"/>
        <v>12300.282000000001</v>
      </c>
      <c r="K21" s="475">
        <f t="shared" si="2"/>
        <v>73.964257529085302</v>
      </c>
    </row>
    <row r="22" spans="1:11" s="405" customFormat="1" ht="14.25" x14ac:dyDescent="0.2">
      <c r="A22" s="406">
        <v>12</v>
      </c>
      <c r="B22" s="407" t="s">
        <v>24</v>
      </c>
      <c r="C22" s="475">
        <f>UBI!C32</f>
        <v>11</v>
      </c>
      <c r="D22" s="475">
        <f>UBI!D32</f>
        <v>13</v>
      </c>
      <c r="E22" s="475">
        <f>UBI!E32</f>
        <v>18</v>
      </c>
      <c r="F22" s="475">
        <f>UBI!F32</f>
        <v>42</v>
      </c>
      <c r="G22" s="475">
        <f>UBI!G32</f>
        <v>579482.11</v>
      </c>
      <c r="H22" s="475">
        <f>UBI!H32</f>
        <v>223558.23</v>
      </c>
      <c r="I22" s="475">
        <f t="shared" si="0"/>
        <v>803040.34</v>
      </c>
      <c r="J22" s="475">
        <f t="shared" si="1"/>
        <v>19120.008095238096</v>
      </c>
      <c r="K22" s="475">
        <f t="shared" si="2"/>
        <v>38.578970108326551</v>
      </c>
    </row>
    <row r="23" spans="1:11" s="405" customFormat="1" ht="14.25" x14ac:dyDescent="0.2">
      <c r="A23" s="406">
        <v>13</v>
      </c>
      <c r="B23" s="407" t="s">
        <v>26</v>
      </c>
      <c r="C23" s="475">
        <f>AXIS!C32</f>
        <v>0</v>
      </c>
      <c r="D23" s="475">
        <f>AXIS!D32</f>
        <v>10</v>
      </c>
      <c r="E23" s="475">
        <f>AXIS!E32</f>
        <v>13</v>
      </c>
      <c r="F23" s="475">
        <f>AXIS!F32</f>
        <v>23</v>
      </c>
      <c r="G23" s="475">
        <f>AXIS!G32</f>
        <v>214159.1</v>
      </c>
      <c r="H23" s="475">
        <f>AXIS!H32</f>
        <v>267542.14</v>
      </c>
      <c r="I23" s="475">
        <f t="shared" si="0"/>
        <v>481701.24</v>
      </c>
      <c r="J23" s="475">
        <f t="shared" si="1"/>
        <v>20943.532173913041</v>
      </c>
      <c r="K23" s="475">
        <f t="shared" si="2"/>
        <v>124.92681375668838</v>
      </c>
    </row>
    <row r="24" spans="1:11" s="405" customFormat="1" ht="14.25" x14ac:dyDescent="0.2">
      <c r="A24" s="406">
        <v>14</v>
      </c>
      <c r="B24" s="407" t="s">
        <v>27</v>
      </c>
      <c r="C24" s="475">
        <f>BANDHAN!C32</f>
        <v>0</v>
      </c>
      <c r="D24" s="475">
        <f>BANDHAN!D32</f>
        <v>3</v>
      </c>
      <c r="E24" s="475">
        <f>BANDHAN!E32</f>
        <v>7</v>
      </c>
      <c r="F24" s="475">
        <f>BANDHAN!F32</f>
        <v>10</v>
      </c>
      <c r="G24" s="475">
        <f>BANDHAN!G32</f>
        <v>8573.51</v>
      </c>
      <c r="H24" s="475">
        <f>BANDHAN!H32</f>
        <v>23359.84</v>
      </c>
      <c r="I24" s="475">
        <f t="shared" si="0"/>
        <v>31933.35</v>
      </c>
      <c r="J24" s="475">
        <f t="shared" si="1"/>
        <v>3193.335</v>
      </c>
      <c r="K24" s="475">
        <f t="shared" si="2"/>
        <v>272.46530300891936</v>
      </c>
    </row>
    <row r="25" spans="1:11" s="405" customFormat="1" ht="14.25" x14ac:dyDescent="0.2">
      <c r="A25" s="406">
        <v>15</v>
      </c>
      <c r="B25" s="407" t="s">
        <v>28</v>
      </c>
      <c r="C25" s="475">
        <f>'CSB(CATHOLIC)'!C32</f>
        <v>2</v>
      </c>
      <c r="D25" s="475">
        <f>'CSB(CATHOLIC)'!D32</f>
        <v>0</v>
      </c>
      <c r="E25" s="475">
        <f>'CSB(CATHOLIC)'!E32</f>
        <v>1</v>
      </c>
      <c r="F25" s="475">
        <f>'CSB(CATHOLIC)'!F32</f>
        <v>3</v>
      </c>
      <c r="G25" s="475">
        <f>'CSB(CATHOLIC)'!G32</f>
        <v>2403.84</v>
      </c>
      <c r="H25" s="475">
        <f>'CSB(CATHOLIC)'!H32</f>
        <v>4340.2</v>
      </c>
      <c r="I25" s="475">
        <f t="shared" si="0"/>
        <v>6744.04</v>
      </c>
      <c r="J25" s="475">
        <f t="shared" si="1"/>
        <v>2248.0133333333333</v>
      </c>
      <c r="K25" s="475">
        <f t="shared" si="2"/>
        <v>180.55278221512245</v>
      </c>
    </row>
    <row r="26" spans="1:11" s="405" customFormat="1" ht="14.25" x14ac:dyDescent="0.2">
      <c r="A26" s="406">
        <v>16</v>
      </c>
      <c r="B26" s="407" t="s">
        <v>29</v>
      </c>
      <c r="C26" s="475">
        <f>DCB!C32</f>
        <v>0</v>
      </c>
      <c r="D26" s="475">
        <f>DCB!D32</f>
        <v>0</v>
      </c>
      <c r="E26" s="475">
        <f>DCB!E32</f>
        <v>2</v>
      </c>
      <c r="F26" s="475">
        <f>DCB!F32</f>
        <v>2</v>
      </c>
      <c r="G26" s="475">
        <f>DCB!G32</f>
        <v>15179.13</v>
      </c>
      <c r="H26" s="475">
        <f>DCB!H32</f>
        <v>20020.689999999999</v>
      </c>
      <c r="I26" s="475">
        <f t="shared" si="0"/>
        <v>35199.82</v>
      </c>
      <c r="J26" s="475">
        <f t="shared" si="1"/>
        <v>17599.91</v>
      </c>
      <c r="K26" s="475">
        <f t="shared" si="2"/>
        <v>131.89616269180118</v>
      </c>
    </row>
    <row r="27" spans="1:11" s="405" customFormat="1" ht="14.25" x14ac:dyDescent="0.2">
      <c r="A27" s="406">
        <v>17</v>
      </c>
      <c r="B27" s="407" t="s">
        <v>30</v>
      </c>
      <c r="C27" s="475">
        <f>DHANLAXMI!C32</f>
        <v>0</v>
      </c>
      <c r="D27" s="475">
        <f>DHANLAXMI!D32</f>
        <v>0</v>
      </c>
      <c r="E27" s="475">
        <f>DHANLAXMI!E32</f>
        <v>0</v>
      </c>
      <c r="F27" s="475">
        <f>DHANLAXMI!F32</f>
        <v>0</v>
      </c>
      <c r="G27" s="475">
        <f>DHANLAXMI!G32</f>
        <v>0</v>
      </c>
      <c r="H27" s="475">
        <f>DHANLAXMI!H32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405" customFormat="1" ht="14.25" x14ac:dyDescent="0.2">
      <c r="A28" s="406">
        <v>18</v>
      </c>
      <c r="B28" s="407" t="s">
        <v>31</v>
      </c>
      <c r="C28" s="475">
        <f>FEDERAL!C32</f>
        <v>0</v>
      </c>
      <c r="D28" s="475">
        <f>FEDERAL!D32</f>
        <v>0</v>
      </c>
      <c r="E28" s="475">
        <f>FEDERAL!E32</f>
        <v>2</v>
      </c>
      <c r="F28" s="475">
        <f>FEDERAL!F32</f>
        <v>2</v>
      </c>
      <c r="G28" s="475">
        <f>FEDERAL!G32</f>
        <v>17675.099999999999</v>
      </c>
      <c r="H28" s="475">
        <f>FEDERAL!H32</f>
        <v>15811.66</v>
      </c>
      <c r="I28" s="475">
        <f t="shared" si="0"/>
        <v>33486.759999999995</v>
      </c>
      <c r="J28" s="475">
        <f t="shared" si="1"/>
        <v>16743.379999999997</v>
      </c>
      <c r="K28" s="475">
        <f t="shared" si="2"/>
        <v>89.457259081985399</v>
      </c>
    </row>
    <row r="29" spans="1:11" s="405" customFormat="1" ht="14.25" x14ac:dyDescent="0.2">
      <c r="A29" s="406">
        <v>19</v>
      </c>
      <c r="B29" s="407" t="s">
        <v>32</v>
      </c>
      <c r="C29" s="475">
        <f>HDFC!C32</f>
        <v>9</v>
      </c>
      <c r="D29" s="475">
        <f>HDFC!D32</f>
        <v>19</v>
      </c>
      <c r="E29" s="475">
        <f>HDFC!E32</f>
        <v>21</v>
      </c>
      <c r="F29" s="475">
        <f>HDFC!F32</f>
        <v>49</v>
      </c>
      <c r="G29" s="475">
        <f>HDFC!G32</f>
        <v>587547.1</v>
      </c>
      <c r="H29" s="475">
        <f>HDFC!H32</f>
        <v>618052.98</v>
      </c>
      <c r="I29" s="475">
        <f t="shared" si="0"/>
        <v>1205600.08</v>
      </c>
      <c r="J29" s="475">
        <f t="shared" si="1"/>
        <v>24604.083265306122</v>
      </c>
      <c r="K29" s="475">
        <f t="shared" si="2"/>
        <v>105.19207396309164</v>
      </c>
    </row>
    <row r="30" spans="1:11" s="405" customFormat="1" ht="14.25" x14ac:dyDescent="0.2">
      <c r="A30" s="406">
        <v>20</v>
      </c>
      <c r="B30" s="407" t="s">
        <v>33</v>
      </c>
      <c r="C30" s="475">
        <f>ICICI!C32</f>
        <v>4</v>
      </c>
      <c r="D30" s="475">
        <f>ICICI!D32</f>
        <v>12</v>
      </c>
      <c r="E30" s="475">
        <f>ICICI!E32</f>
        <v>18</v>
      </c>
      <c r="F30" s="475">
        <f>ICICI!F32</f>
        <v>34</v>
      </c>
      <c r="G30" s="475">
        <f>ICICI!G32</f>
        <v>385849.71</v>
      </c>
      <c r="H30" s="475">
        <f>ICICI!H32</f>
        <v>421228.15</v>
      </c>
      <c r="I30" s="475">
        <f t="shared" si="0"/>
        <v>807077.8600000001</v>
      </c>
      <c r="J30" s="475">
        <f t="shared" si="1"/>
        <v>23737.58411764706</v>
      </c>
      <c r="K30" s="475">
        <f t="shared" si="2"/>
        <v>109.16896892315924</v>
      </c>
    </row>
    <row r="31" spans="1:11" s="405" customFormat="1" ht="14.25" x14ac:dyDescent="0.2">
      <c r="A31" s="406">
        <v>21</v>
      </c>
      <c r="B31" s="407" t="s">
        <v>34</v>
      </c>
      <c r="C31" s="475">
        <f>IDBI!C32</f>
        <v>5</v>
      </c>
      <c r="D31" s="475">
        <f>IDBI!D32</f>
        <v>7</v>
      </c>
      <c r="E31" s="475">
        <f>IDBI!E32</f>
        <v>5</v>
      </c>
      <c r="F31" s="475">
        <f>IDBI!F32</f>
        <v>17</v>
      </c>
      <c r="G31" s="475">
        <f>IDBI!G32</f>
        <v>205877.45</v>
      </c>
      <c r="H31" s="475">
        <f>IDBI!H32</f>
        <v>131825.35</v>
      </c>
      <c r="I31" s="475">
        <f t="shared" si="0"/>
        <v>337702.80000000005</v>
      </c>
      <c r="J31" s="475">
        <f t="shared" si="1"/>
        <v>19864.870588235295</v>
      </c>
      <c r="K31" s="475">
        <f t="shared" si="2"/>
        <v>64.030980566351488</v>
      </c>
    </row>
    <row r="32" spans="1:11" s="405" customFormat="1" ht="14.25" x14ac:dyDescent="0.2">
      <c r="A32" s="406">
        <v>22</v>
      </c>
      <c r="B32" s="407" t="s">
        <v>35</v>
      </c>
      <c r="C32" s="475">
        <f>IDFC!C32</f>
        <v>0</v>
      </c>
      <c r="D32" s="475">
        <f>IDFC!D32</f>
        <v>1</v>
      </c>
      <c r="E32" s="475">
        <f>IDFC!E32</f>
        <v>3</v>
      </c>
      <c r="F32" s="475">
        <f>IDFC!F32</f>
        <v>4</v>
      </c>
      <c r="G32" s="475">
        <f>IDFC!G32</f>
        <v>25870.57</v>
      </c>
      <c r="H32" s="475">
        <f>IDFC!H32</f>
        <v>59481.599999999999</v>
      </c>
      <c r="I32" s="475">
        <f t="shared" si="0"/>
        <v>85352.17</v>
      </c>
      <c r="J32" s="475">
        <f t="shared" si="1"/>
        <v>21338.0425</v>
      </c>
      <c r="K32" s="475">
        <f t="shared" si="2"/>
        <v>229.91994378167934</v>
      </c>
    </row>
    <row r="33" spans="1:11" s="405" customFormat="1" ht="14.25" x14ac:dyDescent="0.2">
      <c r="A33" s="406">
        <v>23</v>
      </c>
      <c r="B33" s="407" t="s">
        <v>36</v>
      </c>
      <c r="C33" s="475">
        <f>INDUSIND!C32</f>
        <v>1</v>
      </c>
      <c r="D33" s="475">
        <f>INDUSIND!D32</f>
        <v>3</v>
      </c>
      <c r="E33" s="475">
        <f>INDUSIND!E32</f>
        <v>6</v>
      </c>
      <c r="F33" s="475">
        <f>INDUSIND!F32</f>
        <v>10</v>
      </c>
      <c r="G33" s="475">
        <f>INDUSIND!G32</f>
        <v>21635.67</v>
      </c>
      <c r="H33" s="475">
        <f>INDUSIND!H32</f>
        <v>143040.16</v>
      </c>
      <c r="I33" s="475">
        <f t="shared" si="0"/>
        <v>164675.83000000002</v>
      </c>
      <c r="J33" s="475">
        <f t="shared" si="1"/>
        <v>16467.583000000002</v>
      </c>
      <c r="K33" s="475">
        <f t="shared" si="2"/>
        <v>661.13117828105169</v>
      </c>
    </row>
    <row r="34" spans="1:11" s="405" customFormat="1" ht="14.25" x14ac:dyDescent="0.2">
      <c r="A34" s="406">
        <v>24</v>
      </c>
      <c r="B34" s="407" t="s">
        <v>37</v>
      </c>
      <c r="C34" s="475">
        <f>KB!C32</f>
        <v>0</v>
      </c>
      <c r="D34" s="475">
        <f>KB!D32</f>
        <v>0</v>
      </c>
      <c r="E34" s="475">
        <f>KB!E32</f>
        <v>1</v>
      </c>
      <c r="F34" s="475">
        <f>KB!F32</f>
        <v>1</v>
      </c>
      <c r="G34" s="475">
        <f>KB!G32</f>
        <v>10719.62</v>
      </c>
      <c r="H34" s="475">
        <f>KB!H32</f>
        <v>7797.41</v>
      </c>
      <c r="I34" s="475">
        <f t="shared" si="0"/>
        <v>18517.03</v>
      </c>
      <c r="J34" s="475">
        <f t="shared" si="1"/>
        <v>18517.03</v>
      </c>
      <c r="K34" s="475">
        <f t="shared" si="2"/>
        <v>72.739612038486428</v>
      </c>
    </row>
    <row r="35" spans="1:11" s="405" customFormat="1" ht="14.25" x14ac:dyDescent="0.2">
      <c r="A35" s="406">
        <v>25</v>
      </c>
      <c r="B35" s="407" t="s">
        <v>38</v>
      </c>
      <c r="C35" s="475">
        <f>KARUR!C32</f>
        <v>0</v>
      </c>
      <c r="D35" s="475">
        <f>KARUR!D32</f>
        <v>0</v>
      </c>
      <c r="E35" s="475">
        <f>KARUR!E32</f>
        <v>1</v>
      </c>
      <c r="F35" s="475">
        <f>KARUR!F32</f>
        <v>1</v>
      </c>
      <c r="G35" s="475">
        <f>KARUR!G32</f>
        <v>3479.95</v>
      </c>
      <c r="H35" s="475">
        <f>KARUR!H32</f>
        <v>2719.9</v>
      </c>
      <c r="I35" s="475">
        <f t="shared" si="0"/>
        <v>6199.85</v>
      </c>
      <c r="J35" s="475">
        <f t="shared" si="1"/>
        <v>6199.85</v>
      </c>
      <c r="K35" s="475">
        <f t="shared" si="2"/>
        <v>78.159168953576923</v>
      </c>
    </row>
    <row r="36" spans="1:11" s="405" customFormat="1" ht="14.25" x14ac:dyDescent="0.2">
      <c r="A36" s="406">
        <v>26</v>
      </c>
      <c r="B36" s="407" t="s">
        <v>39</v>
      </c>
      <c r="C36" s="475">
        <f>KOTAK!C32</f>
        <v>28</v>
      </c>
      <c r="D36" s="475">
        <f>KOTAK!D32</f>
        <v>6</v>
      </c>
      <c r="E36" s="475">
        <f>KOTAK!E32</f>
        <v>10</v>
      </c>
      <c r="F36" s="475">
        <f>KOTAK!F32</f>
        <v>44</v>
      </c>
      <c r="G36" s="475">
        <f>KOTAK!G32</f>
        <v>105643.37</v>
      </c>
      <c r="H36" s="475">
        <f>KOTAK!H32</f>
        <v>135204.72</v>
      </c>
      <c r="I36" s="475">
        <f t="shared" si="0"/>
        <v>240848.09</v>
      </c>
      <c r="J36" s="475">
        <f t="shared" si="1"/>
        <v>5473.8202272727276</v>
      </c>
      <c r="K36" s="475">
        <f t="shared" si="2"/>
        <v>127.9822103365313</v>
      </c>
    </row>
    <row r="37" spans="1:11" s="405" customFormat="1" ht="14.25" x14ac:dyDescent="0.2">
      <c r="A37" s="406">
        <v>27</v>
      </c>
      <c r="B37" s="407" t="s">
        <v>40</v>
      </c>
      <c r="C37" s="475">
        <f>RBL!C32</f>
        <v>0</v>
      </c>
      <c r="D37" s="475">
        <f>RBL!D32</f>
        <v>0</v>
      </c>
      <c r="E37" s="475">
        <f>RBL!E32</f>
        <v>1</v>
      </c>
      <c r="F37" s="475">
        <f>RBL!F32</f>
        <v>1</v>
      </c>
      <c r="G37" s="475">
        <f>RBL!G32</f>
        <v>8409.76</v>
      </c>
      <c r="H37" s="475">
        <f>RBL!H32</f>
        <v>2566.1799999999998</v>
      </c>
      <c r="I37" s="475">
        <f t="shared" si="0"/>
        <v>10975.94</v>
      </c>
      <c r="J37" s="475">
        <f t="shared" si="1"/>
        <v>10975.94</v>
      </c>
      <c r="K37" s="475">
        <f t="shared" si="2"/>
        <v>30.514307185936339</v>
      </c>
    </row>
    <row r="38" spans="1:11" s="405" customFormat="1" ht="14.25" x14ac:dyDescent="0.2">
      <c r="A38" s="406">
        <v>28</v>
      </c>
      <c r="B38" s="407" t="s">
        <v>41</v>
      </c>
      <c r="C38" s="475">
        <f>YES!C32</f>
        <v>6</v>
      </c>
      <c r="D38" s="475">
        <f>YES!D32</f>
        <v>6</v>
      </c>
      <c r="E38" s="475">
        <f>YES!E32</f>
        <v>4</v>
      </c>
      <c r="F38" s="475">
        <f>YES!F32</f>
        <v>16</v>
      </c>
      <c r="G38" s="475">
        <f>YES!G32</f>
        <v>44706.67</v>
      </c>
      <c r="H38" s="475">
        <f>YES!H32</f>
        <v>98531.39</v>
      </c>
      <c r="I38" s="475">
        <f t="shared" si="0"/>
        <v>143238.06</v>
      </c>
      <c r="J38" s="475">
        <f t="shared" si="1"/>
        <v>8952.3787499999999</v>
      </c>
      <c r="K38" s="475">
        <f t="shared" si="2"/>
        <v>220.39527882528495</v>
      </c>
    </row>
    <row r="39" spans="1:11" s="405" customFormat="1" ht="14.25" x14ac:dyDescent="0.2">
      <c r="A39" s="406">
        <v>29</v>
      </c>
      <c r="B39" s="407" t="s">
        <v>43</v>
      </c>
      <c r="C39" s="475">
        <f>AU!C32</f>
        <v>0</v>
      </c>
      <c r="D39" s="475">
        <f>AU!D32</f>
        <v>2</v>
      </c>
      <c r="E39" s="475">
        <f>AU!E32</f>
        <v>3</v>
      </c>
      <c r="F39" s="475">
        <f>AU!F32</f>
        <v>5</v>
      </c>
      <c r="G39" s="475">
        <f>AU!G32</f>
        <v>21047.43</v>
      </c>
      <c r="H39" s="475">
        <f>AU!H32</f>
        <v>19046.07</v>
      </c>
      <c r="I39" s="475">
        <f t="shared" si="0"/>
        <v>40093.5</v>
      </c>
      <c r="J39" s="475">
        <f t="shared" si="1"/>
        <v>8018.7</v>
      </c>
      <c r="K39" s="475">
        <f t="shared" si="2"/>
        <v>90.491190610920185</v>
      </c>
    </row>
    <row r="40" spans="1:11" s="405" customFormat="1" ht="14.25" x14ac:dyDescent="0.2">
      <c r="A40" s="406">
        <v>30</v>
      </c>
      <c r="B40" s="407" t="s">
        <v>44</v>
      </c>
      <c r="C40" s="475">
        <f>Equitas!C32</f>
        <v>0</v>
      </c>
      <c r="D40" s="475">
        <f>Equitas!D32</f>
        <v>3</v>
      </c>
      <c r="E40" s="475">
        <f>Equitas!E32</f>
        <v>4</v>
      </c>
      <c r="F40" s="475">
        <f>Equitas!F32</f>
        <v>7</v>
      </c>
      <c r="G40" s="475">
        <f>Equitas!G32</f>
        <v>6776.22</v>
      </c>
      <c r="H40" s="475">
        <f>Equitas!H32</f>
        <v>19422.82</v>
      </c>
      <c r="I40" s="475">
        <f t="shared" si="0"/>
        <v>26199.040000000001</v>
      </c>
      <c r="J40" s="475">
        <f t="shared" si="1"/>
        <v>3742.7200000000003</v>
      </c>
      <c r="K40" s="475">
        <f t="shared" si="2"/>
        <v>286.63207510972188</v>
      </c>
    </row>
    <row r="41" spans="1:11" s="405" customFormat="1" ht="14.25" x14ac:dyDescent="0.2">
      <c r="A41" s="406">
        <v>31</v>
      </c>
      <c r="B41" s="407" t="s">
        <v>45</v>
      </c>
      <c r="C41" s="475">
        <f>ESAF!C32</f>
        <v>0</v>
      </c>
      <c r="D41" s="475">
        <f>ESAF!D32</f>
        <v>0</v>
      </c>
      <c r="E41" s="475">
        <f>ESAF!E32</f>
        <v>1</v>
      </c>
      <c r="F41" s="475">
        <f>ESAF!F32</f>
        <v>1</v>
      </c>
      <c r="G41" s="475">
        <f>ESAF!G32</f>
        <v>213.26</v>
      </c>
      <c r="H41" s="475">
        <f>ESAF!H32</f>
        <v>0</v>
      </c>
      <c r="I41" s="475">
        <f t="shared" si="0"/>
        <v>213.26</v>
      </c>
      <c r="J41" s="475">
        <f t="shared" si="1"/>
        <v>213.26</v>
      </c>
      <c r="K41" s="475">
        <f t="shared" si="2"/>
        <v>0</v>
      </c>
    </row>
    <row r="42" spans="1:11" s="405" customFormat="1" ht="14.25" x14ac:dyDescent="0.2">
      <c r="A42" s="406">
        <v>32</v>
      </c>
      <c r="B42" s="407" t="s">
        <v>46</v>
      </c>
      <c r="C42" s="475">
        <f>Fincare!C32</f>
        <v>1</v>
      </c>
      <c r="D42" s="475">
        <f>Fincare!D32</f>
        <v>3</v>
      </c>
      <c r="E42" s="475">
        <f>Fincare!E32</f>
        <v>0</v>
      </c>
      <c r="F42" s="475">
        <f>Fincare!F32</f>
        <v>4</v>
      </c>
      <c r="G42" s="475">
        <f>Fincare!G32</f>
        <v>2594.87</v>
      </c>
      <c r="H42" s="475">
        <f>Fincare!H32</f>
        <v>2626.01</v>
      </c>
      <c r="I42" s="475">
        <f t="shared" si="0"/>
        <v>5220.88</v>
      </c>
      <c r="J42" s="475">
        <f t="shared" si="1"/>
        <v>1305.22</v>
      </c>
      <c r="K42" s="475">
        <f t="shared" si="2"/>
        <v>101.20006011861867</v>
      </c>
    </row>
    <row r="43" spans="1:11" s="405" customFormat="1" ht="14.25" x14ac:dyDescent="0.2">
      <c r="A43" s="406">
        <v>33</v>
      </c>
      <c r="B43" s="407" t="s">
        <v>47</v>
      </c>
      <c r="C43" s="475">
        <f>Jana!C32</f>
        <v>2</v>
      </c>
      <c r="D43" s="475">
        <f>Jana!D32</f>
        <v>0</v>
      </c>
      <c r="E43" s="475">
        <f>Jana!E32</f>
        <v>2</v>
      </c>
      <c r="F43" s="475">
        <f>Jana!F32</f>
        <v>4</v>
      </c>
      <c r="G43" s="475">
        <f>Jana!G32</f>
        <v>1773.67</v>
      </c>
      <c r="H43" s="475">
        <f>Jana!H32</f>
        <v>21728.89</v>
      </c>
      <c r="I43" s="475">
        <f t="shared" si="0"/>
        <v>23502.559999999998</v>
      </c>
      <c r="J43" s="475">
        <f t="shared" si="1"/>
        <v>5875.6399999999994</v>
      </c>
      <c r="K43" s="475">
        <f t="shared" si="2"/>
        <v>1225.080764742032</v>
      </c>
    </row>
    <row r="44" spans="1:11" s="405" customFormat="1" ht="14.25" x14ac:dyDescent="0.2">
      <c r="A44" s="406">
        <v>34</v>
      </c>
      <c r="B44" s="407" t="s">
        <v>48</v>
      </c>
      <c r="C44" s="475">
        <f>Suryoday!C32</f>
        <v>7</v>
      </c>
      <c r="D44" s="475">
        <f>Suryoday!D32</f>
        <v>2</v>
      </c>
      <c r="E44" s="475">
        <f>Suryoday!E32</f>
        <v>5</v>
      </c>
      <c r="F44" s="475">
        <f>Suryoday!F32</f>
        <v>14</v>
      </c>
      <c r="G44" s="475">
        <f>Suryoday!G32</f>
        <v>2148.84</v>
      </c>
      <c r="H44" s="475">
        <f>Suryoday!H32</f>
        <v>9220.43</v>
      </c>
      <c r="I44" s="475">
        <f t="shared" si="0"/>
        <v>11369.27</v>
      </c>
      <c r="J44" s="475">
        <f t="shared" si="1"/>
        <v>812.09071428571428</v>
      </c>
      <c r="K44" s="475">
        <f t="shared" si="2"/>
        <v>429.08871763370007</v>
      </c>
    </row>
    <row r="45" spans="1:11" s="405" customFormat="1" ht="14.25" x14ac:dyDescent="0.2">
      <c r="A45" s="406">
        <v>35</v>
      </c>
      <c r="B45" s="407" t="s">
        <v>49</v>
      </c>
      <c r="C45" s="475">
        <f>Ujjivan!C32</f>
        <v>0</v>
      </c>
      <c r="D45" s="475">
        <f>Ujjivan!D32</f>
        <v>0</v>
      </c>
      <c r="E45" s="475">
        <f>Ujjivan!E32</f>
        <v>3</v>
      </c>
      <c r="F45" s="475">
        <f>Ujjivan!F32</f>
        <v>3</v>
      </c>
      <c r="G45" s="475">
        <f>Ujjivan!G32</f>
        <v>6532.08</v>
      </c>
      <c r="H45" s="475">
        <f>Ujjivan!H32</f>
        <v>12325.23</v>
      </c>
      <c r="I45" s="475">
        <f t="shared" si="0"/>
        <v>18857.309999999998</v>
      </c>
      <c r="J45" s="475">
        <f t="shared" si="1"/>
        <v>6285.7699999999995</v>
      </c>
      <c r="K45" s="475">
        <f t="shared" si="2"/>
        <v>188.68767681963479</v>
      </c>
    </row>
    <row r="46" spans="1:11" s="405" customFormat="1" ht="14.25" x14ac:dyDescent="0.2">
      <c r="A46" s="406">
        <v>36</v>
      </c>
      <c r="B46" s="407" t="s">
        <v>50</v>
      </c>
      <c r="C46" s="475">
        <f>utkarsh!C32</f>
        <v>0</v>
      </c>
      <c r="D46" s="475">
        <f>utkarsh!D32</f>
        <v>0</v>
      </c>
      <c r="E46" s="475">
        <f>utkarsh!E32</f>
        <v>1</v>
      </c>
      <c r="F46" s="475">
        <f>utkarsh!F32</f>
        <v>1</v>
      </c>
      <c r="G46" s="475">
        <f>utkarsh!G32</f>
        <v>942.55</v>
      </c>
      <c r="H46" s="475">
        <f>utkarsh!H32</f>
        <v>0</v>
      </c>
      <c r="I46" s="475">
        <f t="shared" si="0"/>
        <v>942.55</v>
      </c>
      <c r="J46" s="475">
        <f t="shared" si="1"/>
        <v>942.55</v>
      </c>
      <c r="K46" s="475">
        <f t="shared" si="2"/>
        <v>0</v>
      </c>
    </row>
    <row r="47" spans="1:11" s="405" customFormat="1" ht="14.25" x14ac:dyDescent="0.2">
      <c r="A47" s="406">
        <v>37</v>
      </c>
      <c r="B47" s="407" t="s">
        <v>52</v>
      </c>
      <c r="C47" s="475">
        <f>DBS!C32</f>
        <v>0</v>
      </c>
      <c r="D47" s="475">
        <f>DBS!D32</f>
        <v>0</v>
      </c>
      <c r="E47" s="475">
        <f>DBS!E32</f>
        <v>1</v>
      </c>
      <c r="F47" s="475">
        <f>DBS!F32</f>
        <v>1</v>
      </c>
      <c r="G47" s="475">
        <f>DBS!G32</f>
        <v>14399.25</v>
      </c>
      <c r="H47" s="475">
        <f>DBS!H32</f>
        <v>16063.97</v>
      </c>
      <c r="I47" s="475">
        <f t="shared" si="0"/>
        <v>30463.22</v>
      </c>
      <c r="J47" s="475">
        <f t="shared" si="1"/>
        <v>30463.22</v>
      </c>
      <c r="K47" s="475">
        <f t="shared" si="2"/>
        <v>111.56115769918571</v>
      </c>
    </row>
    <row r="48" spans="1:11" s="405" customFormat="1" ht="14.25" x14ac:dyDescent="0.2">
      <c r="A48" s="406">
        <v>38</v>
      </c>
      <c r="B48" s="407" t="s">
        <v>54</v>
      </c>
      <c r="C48" s="475">
        <f>APB!C32</f>
        <v>0</v>
      </c>
      <c r="D48" s="475">
        <f>APB!D32</f>
        <v>0</v>
      </c>
      <c r="E48" s="475">
        <f>APB!E32</f>
        <v>0</v>
      </c>
      <c r="F48" s="475">
        <f>APB!F32</f>
        <v>0</v>
      </c>
      <c r="G48" s="475">
        <f>APB!G32</f>
        <v>0</v>
      </c>
      <c r="H48" s="475">
        <f>APB!H32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405" customFormat="1" ht="14.25" x14ac:dyDescent="0.2">
      <c r="A49" s="406">
        <v>39</v>
      </c>
      <c r="B49" s="407" t="s">
        <v>55</v>
      </c>
      <c r="C49" s="475">
        <f>FINO!C32</f>
        <v>0</v>
      </c>
      <c r="D49" s="475">
        <f>FINO!D32</f>
        <v>0</v>
      </c>
      <c r="E49" s="475">
        <f>FINO!E32</f>
        <v>0</v>
      </c>
      <c r="F49" s="475">
        <f>FINO!F32</f>
        <v>0</v>
      </c>
      <c r="G49" s="475">
        <f>FINO!G32</f>
        <v>0</v>
      </c>
      <c r="H49" s="475">
        <f>FINO!H32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405" customFormat="1" ht="14.25" x14ac:dyDescent="0.2">
      <c r="A50" s="406">
        <v>40</v>
      </c>
      <c r="B50" s="407" t="s">
        <v>56</v>
      </c>
      <c r="C50" s="475">
        <f>'Indian Post'!C32</f>
        <v>0</v>
      </c>
      <c r="D50" s="475">
        <f>'Indian Post'!D32</f>
        <v>0</v>
      </c>
      <c r="E50" s="475">
        <f>'Indian Post'!E32</f>
        <v>2</v>
      </c>
      <c r="F50" s="475">
        <f>'Indian Post'!F32</f>
        <v>2</v>
      </c>
      <c r="G50" s="475">
        <f>'Indian Post'!G32</f>
        <v>1188.3499999999999</v>
      </c>
      <c r="H50" s="475">
        <f>'Indian Post'!H32</f>
        <v>0</v>
      </c>
      <c r="I50" s="475">
        <f t="shared" si="0"/>
        <v>1188.3499999999999</v>
      </c>
      <c r="J50" s="475">
        <f t="shared" si="1"/>
        <v>594.17499999999995</v>
      </c>
      <c r="K50" s="475">
        <f t="shared" si="2"/>
        <v>0</v>
      </c>
    </row>
    <row r="51" spans="1:11" s="405" customFormat="1" ht="14.25" x14ac:dyDescent="0.2">
      <c r="A51" s="406">
        <v>41</v>
      </c>
      <c r="B51" s="407" t="s">
        <v>58</v>
      </c>
      <c r="C51" s="475">
        <f>'Maharashtra GB'!C32</f>
        <v>5</v>
      </c>
      <c r="D51" s="475">
        <f>'Maharashtra GB'!D32</f>
        <v>7</v>
      </c>
      <c r="E51" s="475">
        <f>'Maharashtra GB'!E32</f>
        <v>2</v>
      </c>
      <c r="F51" s="475">
        <f>'Maharashtra GB'!F32</f>
        <v>14</v>
      </c>
      <c r="G51" s="475">
        <f>'Maharashtra GB'!G32</f>
        <v>43394.37</v>
      </c>
      <c r="H51" s="475">
        <f>'Maharashtra GB'!H32</f>
        <v>19233.36</v>
      </c>
      <c r="I51" s="475">
        <f t="shared" si="0"/>
        <v>62627.73</v>
      </c>
      <c r="J51" s="475">
        <f t="shared" si="1"/>
        <v>4473.4092857142859</v>
      </c>
      <c r="K51" s="475">
        <f t="shared" si="2"/>
        <v>44.322247333006558</v>
      </c>
    </row>
    <row r="52" spans="1:11" s="405" customFormat="1" ht="14.25" x14ac:dyDescent="0.2">
      <c r="A52" s="406">
        <v>42</v>
      </c>
      <c r="B52" s="407" t="s">
        <v>59</v>
      </c>
      <c r="C52" s="475">
        <f>'Vidharbha Konkan GB'!C32</f>
        <v>0</v>
      </c>
      <c r="D52" s="475">
        <f>'Vidharbha Konkan GB'!D32</f>
        <v>0</v>
      </c>
      <c r="E52" s="475">
        <f>'Vidharbha Konkan GB'!E32</f>
        <v>0</v>
      </c>
      <c r="F52" s="475">
        <f>'Vidharbha Konkan GB'!F32</f>
        <v>0</v>
      </c>
      <c r="G52" s="475">
        <f>'Vidharbha Konkan GB'!G32</f>
        <v>0</v>
      </c>
      <c r="H52" s="475">
        <f>'Vidharbha Konkan GB'!H32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405" customFormat="1" ht="14.25" x14ac:dyDescent="0.2">
      <c r="A53" s="406">
        <v>43</v>
      </c>
      <c r="B53" s="407" t="s">
        <v>61</v>
      </c>
      <c r="C53" s="475">
        <f>M.S.Coop!C32</f>
        <v>133</v>
      </c>
      <c r="D53" s="475">
        <f>M.S.Coop!D32</f>
        <v>8</v>
      </c>
      <c r="E53" s="475">
        <f>M.S.Coop!E32</f>
        <v>26</v>
      </c>
      <c r="F53" s="475">
        <f>M.S.Coop!F32</f>
        <v>167</v>
      </c>
      <c r="G53" s="475">
        <f>M.S.Coop!G32</f>
        <v>210399.35999999999</v>
      </c>
      <c r="H53" s="475">
        <f>M.S.Coop!H32</f>
        <v>195327.54</v>
      </c>
      <c r="I53" s="475">
        <f t="shared" si="0"/>
        <v>405726.9</v>
      </c>
      <c r="J53" s="475">
        <f t="shared" si="1"/>
        <v>2429.5023952095808</v>
      </c>
      <c r="K53" s="475">
        <f t="shared" si="2"/>
        <v>92.836565662557163</v>
      </c>
    </row>
    <row r="54" spans="1:11" s="404" customFormat="1" ht="15" x14ac:dyDescent="0.2">
      <c r="A54" s="552" t="s">
        <v>63</v>
      </c>
      <c r="B54" s="553"/>
      <c r="C54" s="476">
        <f t="shared" ref="C54:I54" si="3">SUM(C4:C53)</f>
        <v>331</v>
      </c>
      <c r="D54" s="476">
        <f t="shared" si="3"/>
        <v>198</v>
      </c>
      <c r="E54" s="476">
        <f t="shared" si="3"/>
        <v>281</v>
      </c>
      <c r="F54" s="476">
        <f t="shared" si="3"/>
        <v>810</v>
      </c>
      <c r="G54" s="477">
        <f t="shared" si="3"/>
        <v>6581556.1699999971</v>
      </c>
      <c r="H54" s="477">
        <f t="shared" si="3"/>
        <v>4418443.4100000011</v>
      </c>
      <c r="I54" s="477">
        <f t="shared" si="3"/>
        <v>10999999.58</v>
      </c>
      <c r="J54" s="477">
        <f t="shared" si="1"/>
        <v>13580.246395061729</v>
      </c>
      <c r="K54" s="477">
        <f t="shared" si="2"/>
        <v>67.133718772166958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53" sqref="C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185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09" customFormat="1" ht="14.25" x14ac:dyDescent="0.2">
      <c r="A11" s="410">
        <v>1</v>
      </c>
      <c r="B11" s="411" t="s">
        <v>13</v>
      </c>
      <c r="C11" s="475">
        <f>BOB!C33</f>
        <v>0</v>
      </c>
      <c r="D11" s="475">
        <f>BOB!D33</f>
        <v>0</v>
      </c>
      <c r="E11" s="475">
        <f>BOB!E33</f>
        <v>1</v>
      </c>
      <c r="F11" s="475">
        <f>BOB!F33</f>
        <v>1</v>
      </c>
      <c r="G11" s="475">
        <f>BOB!G33</f>
        <v>10342.07</v>
      </c>
      <c r="H11" s="475">
        <f>BOB!H33</f>
        <v>4399.6400000000003</v>
      </c>
      <c r="I11" s="475">
        <f t="shared" ref="I11:I53" si="0">(G11+H11)</f>
        <v>14741.71</v>
      </c>
      <c r="J11" s="475">
        <f t="shared" ref="J11:J54" si="1">(I11/F11)</f>
        <v>14741.71</v>
      </c>
      <c r="K11" s="475">
        <f t="shared" ref="K11:K54" si="2">(H11/G11)*100</f>
        <v>42.54119339745332</v>
      </c>
    </row>
    <row r="12" spans="1:11" s="409" customFormat="1" ht="14.25" x14ac:dyDescent="0.2">
      <c r="A12" s="410">
        <v>2</v>
      </c>
      <c r="B12" s="411" t="s">
        <v>14</v>
      </c>
      <c r="C12" s="475">
        <f>BOI!C33</f>
        <v>0</v>
      </c>
      <c r="D12" s="475">
        <f>BOI!D33</f>
        <v>4</v>
      </c>
      <c r="E12" s="475">
        <f>BOI!E33</f>
        <v>1</v>
      </c>
      <c r="F12" s="475">
        <f>BOI!F33</f>
        <v>5</v>
      </c>
      <c r="G12" s="475">
        <f>BOI!G33</f>
        <v>41069.760000000002</v>
      </c>
      <c r="H12" s="475">
        <f>BOI!H33</f>
        <v>30952.91</v>
      </c>
      <c r="I12" s="475">
        <f t="shared" si="0"/>
        <v>72022.67</v>
      </c>
      <c r="J12" s="475">
        <f t="shared" si="1"/>
        <v>14404.534</v>
      </c>
      <c r="K12" s="475">
        <f t="shared" si="2"/>
        <v>75.366668809362409</v>
      </c>
    </row>
    <row r="13" spans="1:11" s="409" customFormat="1" ht="14.25" x14ac:dyDescent="0.2">
      <c r="A13" s="410">
        <v>3</v>
      </c>
      <c r="B13" s="411" t="s">
        <v>15</v>
      </c>
      <c r="C13" s="475">
        <f>BM!C33</f>
        <v>7</v>
      </c>
      <c r="D13" s="475">
        <f>BM!D33</f>
        <v>5</v>
      </c>
      <c r="E13" s="475">
        <f>BM!E33</f>
        <v>2</v>
      </c>
      <c r="F13" s="475">
        <f>BM!F33</f>
        <v>14</v>
      </c>
      <c r="G13" s="475">
        <f>BM!G33</f>
        <v>116693.33</v>
      </c>
      <c r="H13" s="475">
        <f>BM!H33</f>
        <v>76342.759999999995</v>
      </c>
      <c r="I13" s="475">
        <f t="shared" si="0"/>
        <v>193036.09</v>
      </c>
      <c r="J13" s="475">
        <f t="shared" si="1"/>
        <v>13788.292142857143</v>
      </c>
      <c r="K13" s="475">
        <f t="shared" si="2"/>
        <v>65.421699766387675</v>
      </c>
    </row>
    <row r="14" spans="1:11" s="409" customFormat="1" ht="14.25" x14ac:dyDescent="0.2">
      <c r="A14" s="410">
        <v>4</v>
      </c>
      <c r="B14" s="411" t="s">
        <v>16</v>
      </c>
      <c r="C14" s="475">
        <f>CB!C33</f>
        <v>0</v>
      </c>
      <c r="D14" s="475">
        <f>CB!D33</f>
        <v>2</v>
      </c>
      <c r="E14" s="475">
        <f>CB!E33</f>
        <v>2</v>
      </c>
      <c r="F14" s="475">
        <f>CB!F33</f>
        <v>4</v>
      </c>
      <c r="G14" s="475">
        <f>CB!G33</f>
        <v>20990.06</v>
      </c>
      <c r="H14" s="475">
        <f>CB!H33</f>
        <v>17714.080000000002</v>
      </c>
      <c r="I14" s="475">
        <f t="shared" si="0"/>
        <v>38704.14</v>
      </c>
      <c r="J14" s="475">
        <f t="shared" si="1"/>
        <v>9676.0349999999999</v>
      </c>
      <c r="K14" s="475">
        <f t="shared" si="2"/>
        <v>84.392707786447502</v>
      </c>
    </row>
    <row r="15" spans="1:11" s="409" customFormat="1" ht="14.25" x14ac:dyDescent="0.2">
      <c r="A15" s="410">
        <v>5</v>
      </c>
      <c r="B15" s="411" t="s">
        <v>17</v>
      </c>
      <c r="C15" s="475">
        <f>CBI!C33</f>
        <v>0</v>
      </c>
      <c r="D15" s="475">
        <f>CBI!D33</f>
        <v>0</v>
      </c>
      <c r="E15" s="475">
        <f>CBI!E33</f>
        <v>1</v>
      </c>
      <c r="F15" s="475">
        <f>CBI!F33</f>
        <v>1</v>
      </c>
      <c r="G15" s="475">
        <f>CBI!G33</f>
        <v>3688.1</v>
      </c>
      <c r="H15" s="475">
        <f>CBI!H33</f>
        <v>2494.36</v>
      </c>
      <c r="I15" s="475">
        <f t="shared" si="0"/>
        <v>6182.46</v>
      </c>
      <c r="J15" s="475">
        <f t="shared" si="1"/>
        <v>6182.46</v>
      </c>
      <c r="K15" s="475">
        <f t="shared" si="2"/>
        <v>67.63265638133457</v>
      </c>
    </row>
    <row r="16" spans="1:11" s="409" customFormat="1" ht="14.25" x14ac:dyDescent="0.2">
      <c r="A16" s="410">
        <v>6</v>
      </c>
      <c r="B16" s="411" t="s">
        <v>18</v>
      </c>
      <c r="C16" s="475">
        <f>IB!C33</f>
        <v>0</v>
      </c>
      <c r="D16" s="475">
        <f>IB!D33</f>
        <v>0</v>
      </c>
      <c r="E16" s="475">
        <f>IB!E33</f>
        <v>1</v>
      </c>
      <c r="F16" s="475">
        <f>IB!F33</f>
        <v>1</v>
      </c>
      <c r="G16" s="475">
        <f>IB!G33</f>
        <v>4668.2</v>
      </c>
      <c r="H16" s="475">
        <f>IB!H33</f>
        <v>3393.97</v>
      </c>
      <c r="I16" s="475">
        <f t="shared" si="0"/>
        <v>8062.17</v>
      </c>
      <c r="J16" s="475">
        <f t="shared" si="1"/>
        <v>8062.17</v>
      </c>
      <c r="K16" s="475">
        <f t="shared" si="2"/>
        <v>72.704040101109641</v>
      </c>
    </row>
    <row r="17" spans="1:11" s="409" customFormat="1" ht="14.25" x14ac:dyDescent="0.2">
      <c r="A17" s="410">
        <v>7</v>
      </c>
      <c r="B17" s="411" t="s">
        <v>19</v>
      </c>
      <c r="C17" s="475">
        <f>IOB!C33</f>
        <v>0</v>
      </c>
      <c r="D17" s="475">
        <f>IOB!D33</f>
        <v>0</v>
      </c>
      <c r="E17" s="475">
        <f>IOB!E33</f>
        <v>0</v>
      </c>
      <c r="F17" s="475">
        <f>IOB!F33</f>
        <v>0</v>
      </c>
      <c r="G17" s="475">
        <f>IOB!G33</f>
        <v>0</v>
      </c>
      <c r="H17" s="475">
        <f>IOB!H33</f>
        <v>0</v>
      </c>
      <c r="I17" s="475">
        <f t="shared" si="0"/>
        <v>0</v>
      </c>
      <c r="J17" s="475" t="e">
        <f t="shared" si="1"/>
        <v>#DIV/0!</v>
      </c>
      <c r="K17" s="475" t="e">
        <f t="shared" si="2"/>
        <v>#DIV/0!</v>
      </c>
    </row>
    <row r="18" spans="1:11" s="409" customFormat="1" ht="14.25" x14ac:dyDescent="0.2">
      <c r="A18" s="410">
        <v>8</v>
      </c>
      <c r="B18" s="411" t="s">
        <v>20</v>
      </c>
      <c r="C18" s="475">
        <f>PSB!C33</f>
        <v>0</v>
      </c>
      <c r="D18" s="475">
        <f>PSB!D33</f>
        <v>0</v>
      </c>
      <c r="E18" s="475">
        <f>PSB!E33</f>
        <v>0</v>
      </c>
      <c r="F18" s="475">
        <f>PSB!F33</f>
        <v>0</v>
      </c>
      <c r="G18" s="475">
        <f>PSB!G33</f>
        <v>0</v>
      </c>
      <c r="H18" s="475">
        <f>PSB!H33</f>
        <v>0</v>
      </c>
      <c r="I18" s="475">
        <f t="shared" si="0"/>
        <v>0</v>
      </c>
      <c r="J18" s="475" t="e">
        <f t="shared" si="1"/>
        <v>#DIV/0!</v>
      </c>
      <c r="K18" s="475" t="e">
        <f t="shared" si="2"/>
        <v>#DIV/0!</v>
      </c>
    </row>
    <row r="19" spans="1:11" s="409" customFormat="1" ht="14.25" x14ac:dyDescent="0.2">
      <c r="A19" s="410">
        <v>9</v>
      </c>
      <c r="B19" s="411" t="s">
        <v>21</v>
      </c>
      <c r="C19" s="475">
        <f>PNB!C33</f>
        <v>0</v>
      </c>
      <c r="D19" s="475">
        <f>PNB!D33</f>
        <v>0</v>
      </c>
      <c r="E19" s="475">
        <f>PNB!E33</f>
        <v>1</v>
      </c>
      <c r="F19" s="475">
        <f>PNB!F33</f>
        <v>1</v>
      </c>
      <c r="G19" s="475">
        <f>PNB!G33</f>
        <v>3351.37</v>
      </c>
      <c r="H19" s="475">
        <f>PNB!H33</f>
        <v>2401.15</v>
      </c>
      <c r="I19" s="475">
        <f t="shared" si="0"/>
        <v>5752.52</v>
      </c>
      <c r="J19" s="475">
        <f t="shared" si="1"/>
        <v>5752.52</v>
      </c>
      <c r="K19" s="475">
        <f t="shared" si="2"/>
        <v>71.646819062055229</v>
      </c>
    </row>
    <row r="20" spans="1:11" s="409" customFormat="1" ht="14.25" x14ac:dyDescent="0.2">
      <c r="A20" s="410">
        <v>10</v>
      </c>
      <c r="B20" s="411" t="s">
        <v>22</v>
      </c>
      <c r="C20" s="475">
        <f>SBI!C33</f>
        <v>12</v>
      </c>
      <c r="D20" s="475">
        <f>SBI!D33</f>
        <v>14</v>
      </c>
      <c r="E20" s="475">
        <f>SBI!E33</f>
        <v>3</v>
      </c>
      <c r="F20" s="475">
        <f>SBI!F33</f>
        <v>29</v>
      </c>
      <c r="G20" s="475">
        <f>SBI!G33</f>
        <v>350885.3</v>
      </c>
      <c r="H20" s="475">
        <f>SBI!H33</f>
        <v>145770.04999999999</v>
      </c>
      <c r="I20" s="475">
        <f t="shared" si="0"/>
        <v>496655.35</v>
      </c>
      <c r="J20" s="475">
        <f t="shared" si="1"/>
        <v>17126.046551724135</v>
      </c>
      <c r="K20" s="475">
        <f t="shared" si="2"/>
        <v>41.543504387331126</v>
      </c>
    </row>
    <row r="21" spans="1:11" s="409" customFormat="1" ht="14.25" x14ac:dyDescent="0.2">
      <c r="A21" s="410">
        <v>11</v>
      </c>
      <c r="B21" s="411" t="s">
        <v>23</v>
      </c>
      <c r="C21" s="475">
        <f>UCO!C33</f>
        <v>0</v>
      </c>
      <c r="D21" s="475">
        <f>UCO!D33</f>
        <v>0</v>
      </c>
      <c r="E21" s="475">
        <f>UCO!E33</f>
        <v>1</v>
      </c>
      <c r="F21" s="475">
        <f>UCO!F33</f>
        <v>1</v>
      </c>
      <c r="G21" s="475">
        <f>UCO!G33</f>
        <v>1736.6</v>
      </c>
      <c r="H21" s="475">
        <f>UCO!H33</f>
        <v>2998.03</v>
      </c>
      <c r="I21" s="475">
        <f t="shared" si="0"/>
        <v>4734.63</v>
      </c>
      <c r="J21" s="475">
        <f t="shared" si="1"/>
        <v>4734.63</v>
      </c>
      <c r="K21" s="475">
        <f t="shared" si="2"/>
        <v>172.63791316365314</v>
      </c>
    </row>
    <row r="22" spans="1:11" s="409" customFormat="1" ht="14.25" x14ac:dyDescent="0.2">
      <c r="A22" s="410">
        <v>12</v>
      </c>
      <c r="B22" s="411" t="s">
        <v>24</v>
      </c>
      <c r="C22" s="475">
        <f>UBI!C33</f>
        <v>1</v>
      </c>
      <c r="D22" s="475">
        <f>UBI!D33</f>
        <v>0</v>
      </c>
      <c r="E22" s="475">
        <f>UBI!E33</f>
        <v>1</v>
      </c>
      <c r="F22" s="475">
        <f>UBI!F33</f>
        <v>2</v>
      </c>
      <c r="G22" s="475">
        <f>UBI!G33</f>
        <v>9924.56</v>
      </c>
      <c r="H22" s="475">
        <f>UBI!H33</f>
        <v>3109.03</v>
      </c>
      <c r="I22" s="475">
        <f t="shared" si="0"/>
        <v>13033.59</v>
      </c>
      <c r="J22" s="475">
        <f t="shared" si="1"/>
        <v>6516.7950000000001</v>
      </c>
      <c r="K22" s="475">
        <f t="shared" si="2"/>
        <v>31.326628082252515</v>
      </c>
    </row>
    <row r="23" spans="1:11" s="409" customFormat="1" ht="14.25" x14ac:dyDescent="0.2">
      <c r="A23" s="410">
        <v>13</v>
      </c>
      <c r="B23" s="411" t="s">
        <v>26</v>
      </c>
      <c r="C23" s="475">
        <f>AXIS!C33</f>
        <v>0</v>
      </c>
      <c r="D23" s="475">
        <f>AXIS!D33</f>
        <v>1</v>
      </c>
      <c r="E23" s="475">
        <f>AXIS!E33</f>
        <v>1</v>
      </c>
      <c r="F23" s="475">
        <f>AXIS!F33</f>
        <v>2</v>
      </c>
      <c r="G23" s="475">
        <f>AXIS!G33</f>
        <v>9275.4</v>
      </c>
      <c r="H23" s="475">
        <f>AXIS!H33</f>
        <v>3648.03</v>
      </c>
      <c r="I23" s="475">
        <f t="shared" si="0"/>
        <v>12923.43</v>
      </c>
      <c r="J23" s="475">
        <f t="shared" si="1"/>
        <v>6461.7150000000001</v>
      </c>
      <c r="K23" s="475">
        <f t="shared" si="2"/>
        <v>39.330163658710134</v>
      </c>
    </row>
    <row r="24" spans="1:11" s="409" customFormat="1" ht="14.25" x14ac:dyDescent="0.2">
      <c r="A24" s="410">
        <v>14</v>
      </c>
      <c r="B24" s="411" t="s">
        <v>27</v>
      </c>
      <c r="C24" s="475">
        <f>BANDHAN!C33</f>
        <v>0</v>
      </c>
      <c r="D24" s="475">
        <f>BANDHAN!D33</f>
        <v>1</v>
      </c>
      <c r="E24" s="475">
        <f>BANDHAN!E33</f>
        <v>1</v>
      </c>
      <c r="F24" s="475">
        <f>BANDHAN!F33</f>
        <v>2</v>
      </c>
      <c r="G24" s="475">
        <f>BANDHAN!G33</f>
        <v>130.04</v>
      </c>
      <c r="H24" s="475">
        <f>BANDHAN!H33</f>
        <v>2750.21</v>
      </c>
      <c r="I24" s="475">
        <f t="shared" si="0"/>
        <v>2880.25</v>
      </c>
      <c r="J24" s="475">
        <f t="shared" si="1"/>
        <v>1440.125</v>
      </c>
      <c r="K24" s="475">
        <f t="shared" si="2"/>
        <v>2114.8954167948327</v>
      </c>
    </row>
    <row r="25" spans="1:11" s="409" customFormat="1" ht="14.25" x14ac:dyDescent="0.2">
      <c r="A25" s="410">
        <v>15</v>
      </c>
      <c r="B25" s="411" t="s">
        <v>28</v>
      </c>
      <c r="C25" s="475">
        <f>'CSB(CATHOLIC)'!C33</f>
        <v>0</v>
      </c>
      <c r="D25" s="475">
        <f>'CSB(CATHOLIC)'!D33</f>
        <v>0</v>
      </c>
      <c r="E25" s="475">
        <f>'CSB(CATHOLIC)'!E33</f>
        <v>0</v>
      </c>
      <c r="F25" s="475">
        <f>'CSB(CATHOLIC)'!F33</f>
        <v>0</v>
      </c>
      <c r="G25" s="475">
        <f>'CSB(CATHOLIC)'!G33</f>
        <v>0</v>
      </c>
      <c r="H25" s="475">
        <f>'CSB(CATHOLIC)'!H33</f>
        <v>0</v>
      </c>
      <c r="I25" s="475">
        <f t="shared" si="0"/>
        <v>0</v>
      </c>
      <c r="J25" s="475" t="e">
        <f t="shared" si="1"/>
        <v>#DIV/0!</v>
      </c>
      <c r="K25" s="475" t="e">
        <f t="shared" si="2"/>
        <v>#DIV/0!</v>
      </c>
    </row>
    <row r="26" spans="1:11" s="409" customFormat="1" ht="14.25" x14ac:dyDescent="0.2">
      <c r="A26" s="410">
        <v>16</v>
      </c>
      <c r="B26" s="411" t="s">
        <v>29</v>
      </c>
      <c r="C26" s="475">
        <f>DCB!C33</f>
        <v>0</v>
      </c>
      <c r="D26" s="475">
        <f>DCB!D33</f>
        <v>0</v>
      </c>
      <c r="E26" s="475">
        <f>DCB!E33</f>
        <v>0</v>
      </c>
      <c r="F26" s="475">
        <f>DCB!F33</f>
        <v>0</v>
      </c>
      <c r="G26" s="475">
        <f>DCB!G33</f>
        <v>0</v>
      </c>
      <c r="H26" s="475">
        <f>DCB!H33</f>
        <v>0</v>
      </c>
      <c r="I26" s="475">
        <f t="shared" si="0"/>
        <v>0</v>
      </c>
      <c r="J26" s="475" t="e">
        <f t="shared" si="1"/>
        <v>#DIV/0!</v>
      </c>
      <c r="K26" s="475" t="e">
        <f t="shared" si="2"/>
        <v>#DIV/0!</v>
      </c>
    </row>
    <row r="27" spans="1:11" s="409" customFormat="1" ht="14.25" x14ac:dyDescent="0.2">
      <c r="A27" s="410">
        <v>17</v>
      </c>
      <c r="B27" s="411" t="s">
        <v>30</v>
      </c>
      <c r="C27" s="475">
        <f>DHANLAXMI!C33</f>
        <v>0</v>
      </c>
      <c r="D27" s="475">
        <f>DHANLAXMI!D33</f>
        <v>0</v>
      </c>
      <c r="E27" s="475">
        <f>DHANLAXMI!E33</f>
        <v>0</v>
      </c>
      <c r="F27" s="475">
        <f>DHANLAXMI!F33</f>
        <v>0</v>
      </c>
      <c r="G27" s="475">
        <f>DHANLAXMI!G33</f>
        <v>0</v>
      </c>
      <c r="H27" s="475">
        <f>DHANLAXMI!H33</f>
        <v>0</v>
      </c>
      <c r="I27" s="475">
        <f t="shared" si="0"/>
        <v>0</v>
      </c>
      <c r="J27" s="475" t="e">
        <f t="shared" si="1"/>
        <v>#DIV/0!</v>
      </c>
      <c r="K27" s="475" t="e">
        <f t="shared" si="2"/>
        <v>#DIV/0!</v>
      </c>
    </row>
    <row r="28" spans="1:11" s="409" customFormat="1" ht="14.25" x14ac:dyDescent="0.2">
      <c r="A28" s="410">
        <v>18</v>
      </c>
      <c r="B28" s="411" t="s">
        <v>31</v>
      </c>
      <c r="C28" s="475">
        <f>FEDERAL!C33</f>
        <v>0</v>
      </c>
      <c r="D28" s="475">
        <f>FEDERAL!D33</f>
        <v>0</v>
      </c>
      <c r="E28" s="475">
        <f>FEDERAL!E33</f>
        <v>0</v>
      </c>
      <c r="F28" s="475">
        <f>FEDERAL!F33</f>
        <v>0</v>
      </c>
      <c r="G28" s="475">
        <f>FEDERAL!G33</f>
        <v>0</v>
      </c>
      <c r="H28" s="475">
        <f>FEDERAL!H33</f>
        <v>0</v>
      </c>
      <c r="I28" s="475">
        <f t="shared" si="0"/>
        <v>0</v>
      </c>
      <c r="J28" s="475" t="e">
        <f t="shared" si="1"/>
        <v>#DIV/0!</v>
      </c>
      <c r="K28" s="475" t="e">
        <f t="shared" si="2"/>
        <v>#DIV/0!</v>
      </c>
    </row>
    <row r="29" spans="1:11" s="409" customFormat="1" ht="14.25" x14ac:dyDescent="0.2">
      <c r="A29" s="410">
        <v>19</v>
      </c>
      <c r="B29" s="411" t="s">
        <v>32</v>
      </c>
      <c r="C29" s="475">
        <f>HDFC!C33</f>
        <v>0</v>
      </c>
      <c r="D29" s="475">
        <f>HDFC!D33</f>
        <v>4</v>
      </c>
      <c r="E29" s="475">
        <f>HDFC!E33</f>
        <v>1</v>
      </c>
      <c r="F29" s="475">
        <f>HDFC!F33</f>
        <v>5</v>
      </c>
      <c r="G29" s="475">
        <f>HDFC!G33</f>
        <v>12951.05</v>
      </c>
      <c r="H29" s="475">
        <f>HDFC!H33</f>
        <v>50898.93</v>
      </c>
      <c r="I29" s="475">
        <f t="shared" si="0"/>
        <v>63849.979999999996</v>
      </c>
      <c r="J29" s="475">
        <f t="shared" si="1"/>
        <v>12769.995999999999</v>
      </c>
      <c r="K29" s="475">
        <f t="shared" si="2"/>
        <v>393.0100648209991</v>
      </c>
    </row>
    <row r="30" spans="1:11" s="409" customFormat="1" ht="14.25" x14ac:dyDescent="0.2">
      <c r="A30" s="410">
        <v>20</v>
      </c>
      <c r="B30" s="411" t="s">
        <v>33</v>
      </c>
      <c r="C30" s="475">
        <f>ICICI!C33</f>
        <v>0</v>
      </c>
      <c r="D30" s="475">
        <f>ICICI!D33</f>
        <v>5</v>
      </c>
      <c r="E30" s="475">
        <f>ICICI!E33</f>
        <v>1</v>
      </c>
      <c r="F30" s="475">
        <f>ICICI!F33</f>
        <v>6</v>
      </c>
      <c r="G30" s="475">
        <f>ICICI!G33</f>
        <v>33910.33</v>
      </c>
      <c r="H30" s="475">
        <f>ICICI!H33</f>
        <v>54372.61</v>
      </c>
      <c r="I30" s="475">
        <f t="shared" si="0"/>
        <v>88282.94</v>
      </c>
      <c r="J30" s="475">
        <f t="shared" si="1"/>
        <v>14713.823333333334</v>
      </c>
      <c r="K30" s="475">
        <f t="shared" si="2"/>
        <v>160.34232046694913</v>
      </c>
    </row>
    <row r="31" spans="1:11" s="409" customFormat="1" ht="14.25" x14ac:dyDescent="0.2">
      <c r="A31" s="410">
        <v>21</v>
      </c>
      <c r="B31" s="411" t="s">
        <v>34</v>
      </c>
      <c r="C31" s="475">
        <f>IDBI!C33</f>
        <v>0</v>
      </c>
      <c r="D31" s="475">
        <f>IDBI!D33</f>
        <v>2</v>
      </c>
      <c r="E31" s="475">
        <f>IDBI!E33</f>
        <v>1</v>
      </c>
      <c r="F31" s="475">
        <f>IDBI!F33</f>
        <v>3</v>
      </c>
      <c r="G31" s="475">
        <f>IDBI!G33</f>
        <v>27951.56</v>
      </c>
      <c r="H31" s="475">
        <f>IDBI!H33</f>
        <v>11011.97</v>
      </c>
      <c r="I31" s="475">
        <f t="shared" si="0"/>
        <v>38963.53</v>
      </c>
      <c r="J31" s="475">
        <f t="shared" si="1"/>
        <v>12987.843333333332</v>
      </c>
      <c r="K31" s="475">
        <f t="shared" si="2"/>
        <v>39.396620439073885</v>
      </c>
    </row>
    <row r="32" spans="1:11" s="409" customFormat="1" ht="14.25" x14ac:dyDescent="0.2">
      <c r="A32" s="410">
        <v>22</v>
      </c>
      <c r="B32" s="411" t="s">
        <v>35</v>
      </c>
      <c r="C32" s="475">
        <f>IDFC!C33</f>
        <v>0</v>
      </c>
      <c r="D32" s="475">
        <f>IDFC!D33</f>
        <v>0</v>
      </c>
      <c r="E32" s="475">
        <f>IDFC!E33</f>
        <v>1</v>
      </c>
      <c r="F32" s="475">
        <f>IDFC!F33</f>
        <v>1</v>
      </c>
      <c r="G32" s="475">
        <f>IDFC!G33</f>
        <v>38.590000000000003</v>
      </c>
      <c r="H32" s="475">
        <f>IDFC!H33</f>
        <v>54.53</v>
      </c>
      <c r="I32" s="475">
        <f t="shared" si="0"/>
        <v>93.12</v>
      </c>
      <c r="J32" s="475">
        <f t="shared" si="1"/>
        <v>93.12</v>
      </c>
      <c r="K32" s="475">
        <f t="shared" si="2"/>
        <v>141.30603783363566</v>
      </c>
    </row>
    <row r="33" spans="1:11" s="409" customFormat="1" ht="14.25" x14ac:dyDescent="0.2">
      <c r="A33" s="410">
        <v>23</v>
      </c>
      <c r="B33" s="411" t="s">
        <v>36</v>
      </c>
      <c r="C33" s="475">
        <f>INDUSIND!C33</f>
        <v>0</v>
      </c>
      <c r="D33" s="475">
        <f>INDUSIND!D33</f>
        <v>0</v>
      </c>
      <c r="E33" s="475">
        <f>INDUSIND!E33</f>
        <v>0</v>
      </c>
      <c r="F33" s="475">
        <f>INDUSIND!F33</f>
        <v>0</v>
      </c>
      <c r="G33" s="475">
        <f>INDUSIND!G33</f>
        <v>0</v>
      </c>
      <c r="H33" s="475">
        <f>INDUSIND!H33</f>
        <v>0</v>
      </c>
      <c r="I33" s="475">
        <f t="shared" si="0"/>
        <v>0</v>
      </c>
      <c r="J33" s="475" t="e">
        <f t="shared" si="1"/>
        <v>#DIV/0!</v>
      </c>
      <c r="K33" s="475" t="e">
        <f t="shared" si="2"/>
        <v>#DIV/0!</v>
      </c>
    </row>
    <row r="34" spans="1:11" s="409" customFormat="1" ht="14.25" x14ac:dyDescent="0.2">
      <c r="A34" s="410">
        <v>24</v>
      </c>
      <c r="B34" s="411" t="s">
        <v>37</v>
      </c>
      <c r="C34" s="475">
        <f>KB!C33</f>
        <v>0</v>
      </c>
      <c r="D34" s="475">
        <f>KB!D33</f>
        <v>0</v>
      </c>
      <c r="E34" s="475">
        <f>KB!E33</f>
        <v>0</v>
      </c>
      <c r="F34" s="475">
        <f>KB!F33</f>
        <v>0</v>
      </c>
      <c r="G34" s="475">
        <f>KB!G33</f>
        <v>0</v>
      </c>
      <c r="H34" s="475">
        <f>KB!H33</f>
        <v>0</v>
      </c>
      <c r="I34" s="475">
        <f t="shared" si="0"/>
        <v>0</v>
      </c>
      <c r="J34" s="475" t="e">
        <f t="shared" si="1"/>
        <v>#DIV/0!</v>
      </c>
      <c r="K34" s="475" t="e">
        <f t="shared" si="2"/>
        <v>#DIV/0!</v>
      </c>
    </row>
    <row r="35" spans="1:11" s="409" customFormat="1" ht="14.25" x14ac:dyDescent="0.2">
      <c r="A35" s="410">
        <v>25</v>
      </c>
      <c r="B35" s="411" t="s">
        <v>38</v>
      </c>
      <c r="C35" s="475">
        <f>KARUR!C33</f>
        <v>0</v>
      </c>
      <c r="D35" s="475">
        <f>KARUR!D33</f>
        <v>0</v>
      </c>
      <c r="E35" s="475">
        <f>KARUR!E33</f>
        <v>0</v>
      </c>
      <c r="F35" s="475">
        <f>KARUR!F33</f>
        <v>0</v>
      </c>
      <c r="G35" s="475">
        <f>KARUR!G33</f>
        <v>0</v>
      </c>
      <c r="H35" s="475">
        <f>KARUR!H33</f>
        <v>0</v>
      </c>
      <c r="I35" s="475">
        <f t="shared" si="0"/>
        <v>0</v>
      </c>
      <c r="J35" s="475" t="e">
        <f t="shared" si="1"/>
        <v>#DIV/0!</v>
      </c>
      <c r="K35" s="475" t="e">
        <f t="shared" si="2"/>
        <v>#DIV/0!</v>
      </c>
    </row>
    <row r="36" spans="1:11" s="409" customFormat="1" ht="14.25" x14ac:dyDescent="0.2">
      <c r="A36" s="410">
        <v>26</v>
      </c>
      <c r="B36" s="411" t="s">
        <v>39</v>
      </c>
      <c r="C36" s="475">
        <f>KOTAK!C33</f>
        <v>1</v>
      </c>
      <c r="D36" s="475">
        <f>KOTAK!D33</f>
        <v>0</v>
      </c>
      <c r="E36" s="475">
        <f>KOTAK!E33</f>
        <v>0</v>
      </c>
      <c r="F36" s="475">
        <f>KOTAK!F33</f>
        <v>1</v>
      </c>
      <c r="G36" s="475">
        <f>KOTAK!G33</f>
        <v>396.08</v>
      </c>
      <c r="H36" s="475">
        <f>KOTAK!H33</f>
        <v>0.01</v>
      </c>
      <c r="I36" s="475">
        <f t="shared" si="0"/>
        <v>396.09</v>
      </c>
      <c r="J36" s="475">
        <f t="shared" si="1"/>
        <v>396.09</v>
      </c>
      <c r="K36" s="475">
        <f t="shared" si="2"/>
        <v>2.5247424762674209E-3</v>
      </c>
    </row>
    <row r="37" spans="1:11" s="409" customFormat="1" ht="14.25" x14ac:dyDescent="0.2">
      <c r="A37" s="410">
        <v>27</v>
      </c>
      <c r="B37" s="411" t="s">
        <v>40</v>
      </c>
      <c r="C37" s="475">
        <f>RBL!C33</f>
        <v>0</v>
      </c>
      <c r="D37" s="475">
        <f>RBL!D33</f>
        <v>1</v>
      </c>
      <c r="E37" s="475">
        <f>RBL!E33</f>
        <v>0</v>
      </c>
      <c r="F37" s="475">
        <f>RBL!F33</f>
        <v>1</v>
      </c>
      <c r="G37" s="475">
        <f>RBL!G33</f>
        <v>1970.56</v>
      </c>
      <c r="H37" s="475">
        <f>RBL!H33</f>
        <v>747.19</v>
      </c>
      <c r="I37" s="475">
        <f t="shared" si="0"/>
        <v>2717.75</v>
      </c>
      <c r="J37" s="475">
        <f t="shared" si="1"/>
        <v>2717.75</v>
      </c>
      <c r="K37" s="475">
        <f t="shared" si="2"/>
        <v>37.917647775251709</v>
      </c>
    </row>
    <row r="38" spans="1:11" s="409" customFormat="1" ht="14.25" x14ac:dyDescent="0.2">
      <c r="A38" s="410">
        <v>28</v>
      </c>
      <c r="B38" s="411" t="s">
        <v>41</v>
      </c>
      <c r="C38" s="475">
        <f>YES!C33</f>
        <v>0</v>
      </c>
      <c r="D38" s="475">
        <f>YES!D33</f>
        <v>0</v>
      </c>
      <c r="E38" s="475">
        <f>YES!E33</f>
        <v>0</v>
      </c>
      <c r="F38" s="475">
        <f>YES!F33</f>
        <v>0</v>
      </c>
      <c r="G38" s="475">
        <f>YES!G33</f>
        <v>0</v>
      </c>
      <c r="H38" s="475">
        <f>YES!H33</f>
        <v>0</v>
      </c>
      <c r="I38" s="475">
        <f t="shared" si="0"/>
        <v>0</v>
      </c>
      <c r="J38" s="475" t="e">
        <f t="shared" si="1"/>
        <v>#DIV/0!</v>
      </c>
      <c r="K38" s="475" t="e">
        <f t="shared" si="2"/>
        <v>#DIV/0!</v>
      </c>
    </row>
    <row r="39" spans="1:11" s="409" customFormat="1" ht="14.25" x14ac:dyDescent="0.2">
      <c r="A39" s="410">
        <v>29</v>
      </c>
      <c r="B39" s="411" t="s">
        <v>43</v>
      </c>
      <c r="C39" s="475">
        <f>AU!C33</f>
        <v>0</v>
      </c>
      <c r="D39" s="475">
        <f>AU!D33</f>
        <v>0</v>
      </c>
      <c r="E39" s="475">
        <f>AU!E33</f>
        <v>1</v>
      </c>
      <c r="F39" s="475">
        <f>AU!F33</f>
        <v>1</v>
      </c>
      <c r="G39" s="475">
        <f>AU!G33</f>
        <v>0</v>
      </c>
      <c r="H39" s="475">
        <f>AU!H33</f>
        <v>827.58</v>
      </c>
      <c r="I39" s="475">
        <f t="shared" si="0"/>
        <v>827.58</v>
      </c>
      <c r="J39" s="475">
        <f t="shared" si="1"/>
        <v>827.58</v>
      </c>
      <c r="K39" s="475" t="e">
        <f t="shared" si="2"/>
        <v>#DIV/0!</v>
      </c>
    </row>
    <row r="40" spans="1:11" s="409" customFormat="1" ht="14.25" x14ac:dyDescent="0.2">
      <c r="A40" s="410">
        <v>30</v>
      </c>
      <c r="B40" s="411" t="s">
        <v>44</v>
      </c>
      <c r="C40" s="475">
        <f>Equitas!C33</f>
        <v>0</v>
      </c>
      <c r="D40" s="475">
        <f>Equitas!D33</f>
        <v>1</v>
      </c>
      <c r="E40" s="475">
        <f>Equitas!E33</f>
        <v>2</v>
      </c>
      <c r="F40" s="475">
        <f>Equitas!F33</f>
        <v>3</v>
      </c>
      <c r="G40" s="475">
        <f>Equitas!G33</f>
        <v>9469.9</v>
      </c>
      <c r="H40" s="475">
        <f>Equitas!H33</f>
        <v>4747.3</v>
      </c>
      <c r="I40" s="475">
        <f t="shared" si="0"/>
        <v>14217.2</v>
      </c>
      <c r="J40" s="475">
        <f t="shared" si="1"/>
        <v>4739.0666666666666</v>
      </c>
      <c r="K40" s="475">
        <f t="shared" si="2"/>
        <v>50.130413203940918</v>
      </c>
    </row>
    <row r="41" spans="1:11" s="409" customFormat="1" ht="14.25" x14ac:dyDescent="0.2">
      <c r="A41" s="410">
        <v>31</v>
      </c>
      <c r="B41" s="411" t="s">
        <v>45</v>
      </c>
      <c r="C41" s="475">
        <f>ESAF!C33</f>
        <v>0</v>
      </c>
      <c r="D41" s="475">
        <f>ESAF!D33</f>
        <v>0</v>
      </c>
      <c r="E41" s="475">
        <f>ESAF!E33</f>
        <v>1</v>
      </c>
      <c r="F41" s="475">
        <f>ESAF!F33</f>
        <v>1</v>
      </c>
      <c r="G41" s="475">
        <f>ESAF!G33</f>
        <v>0.23</v>
      </c>
      <c r="H41" s="475">
        <f>ESAF!H33</f>
        <v>0</v>
      </c>
      <c r="I41" s="475">
        <f t="shared" si="0"/>
        <v>0.23</v>
      </c>
      <c r="J41" s="475">
        <f t="shared" si="1"/>
        <v>0.23</v>
      </c>
      <c r="K41" s="475">
        <f t="shared" si="2"/>
        <v>0</v>
      </c>
    </row>
    <row r="42" spans="1:11" s="409" customFormat="1" ht="14.25" x14ac:dyDescent="0.2">
      <c r="A42" s="410">
        <v>32</v>
      </c>
      <c r="B42" s="411" t="s">
        <v>46</v>
      </c>
      <c r="C42" s="475">
        <f>Fincare!C33</f>
        <v>0</v>
      </c>
      <c r="D42" s="475">
        <f>Fincare!D33</f>
        <v>0</v>
      </c>
      <c r="E42" s="475">
        <f>Fincare!E33</f>
        <v>0</v>
      </c>
      <c r="F42" s="475">
        <f>Fincare!F33</f>
        <v>0</v>
      </c>
      <c r="G42" s="475">
        <f>Fincare!G33</f>
        <v>0</v>
      </c>
      <c r="H42" s="475">
        <f>Fincare!H33</f>
        <v>0</v>
      </c>
      <c r="I42" s="475">
        <f t="shared" si="0"/>
        <v>0</v>
      </c>
      <c r="J42" s="475" t="e">
        <f t="shared" si="1"/>
        <v>#DIV/0!</v>
      </c>
      <c r="K42" s="475" t="e">
        <f t="shared" si="2"/>
        <v>#DIV/0!</v>
      </c>
    </row>
    <row r="43" spans="1:11" s="409" customFormat="1" ht="14.25" x14ac:dyDescent="0.2">
      <c r="A43" s="410">
        <v>33</v>
      </c>
      <c r="B43" s="411" t="s">
        <v>47</v>
      </c>
      <c r="C43" s="475">
        <f>Jana!C33</f>
        <v>0</v>
      </c>
      <c r="D43" s="475">
        <f>Jana!D33</f>
        <v>0</v>
      </c>
      <c r="E43" s="475">
        <f>Jana!E33</f>
        <v>0</v>
      </c>
      <c r="F43" s="475">
        <f>Jana!F33</f>
        <v>0</v>
      </c>
      <c r="G43" s="475">
        <f>Jana!G33</f>
        <v>0</v>
      </c>
      <c r="H43" s="475">
        <f>Jana!H33</f>
        <v>0</v>
      </c>
      <c r="I43" s="475">
        <f t="shared" si="0"/>
        <v>0</v>
      </c>
      <c r="J43" s="475" t="e">
        <f t="shared" si="1"/>
        <v>#DIV/0!</v>
      </c>
      <c r="K43" s="475" t="e">
        <f t="shared" si="2"/>
        <v>#DIV/0!</v>
      </c>
    </row>
    <row r="44" spans="1:11" s="409" customFormat="1" ht="14.25" x14ac:dyDescent="0.2">
      <c r="A44" s="410">
        <v>34</v>
      </c>
      <c r="B44" s="411" t="s">
        <v>48</v>
      </c>
      <c r="C44" s="475">
        <f>Suryoday!C33</f>
        <v>0</v>
      </c>
      <c r="D44" s="475">
        <f>Suryoday!D33</f>
        <v>1</v>
      </c>
      <c r="E44" s="475">
        <f>Suryoday!E33</f>
        <v>0</v>
      </c>
      <c r="F44" s="475">
        <f>Suryoday!F33</f>
        <v>1</v>
      </c>
      <c r="G44" s="475">
        <f>Suryoday!G33</f>
        <v>21.14</v>
      </c>
      <c r="H44" s="475">
        <f>Suryoday!H33</f>
        <v>1243.21</v>
      </c>
      <c r="I44" s="475">
        <f t="shared" si="0"/>
        <v>1264.3500000000001</v>
      </c>
      <c r="J44" s="475">
        <f t="shared" si="1"/>
        <v>1264.3500000000001</v>
      </c>
      <c r="K44" s="475">
        <f t="shared" si="2"/>
        <v>5880.8420056764426</v>
      </c>
    </row>
    <row r="45" spans="1:11" s="409" customFormat="1" ht="14.25" x14ac:dyDescent="0.2">
      <c r="A45" s="410">
        <v>35</v>
      </c>
      <c r="B45" s="411" t="s">
        <v>49</v>
      </c>
      <c r="C45" s="475">
        <f>Ujjivan!C33</f>
        <v>0</v>
      </c>
      <c r="D45" s="475">
        <f>Ujjivan!D33</f>
        <v>0</v>
      </c>
      <c r="E45" s="475">
        <f>Ujjivan!E33</f>
        <v>0</v>
      </c>
      <c r="F45" s="475">
        <f>Ujjivan!F33</f>
        <v>0</v>
      </c>
      <c r="G45" s="475">
        <f>Ujjivan!G33</f>
        <v>0</v>
      </c>
      <c r="H45" s="475">
        <f>Ujjivan!H33</f>
        <v>0</v>
      </c>
      <c r="I45" s="475">
        <f t="shared" si="0"/>
        <v>0</v>
      </c>
      <c r="J45" s="475" t="e">
        <f t="shared" si="1"/>
        <v>#DIV/0!</v>
      </c>
      <c r="K45" s="475" t="e">
        <f t="shared" si="2"/>
        <v>#DIV/0!</v>
      </c>
    </row>
    <row r="46" spans="1:11" s="409" customFormat="1" ht="14.25" x14ac:dyDescent="0.2">
      <c r="A46" s="410">
        <v>36</v>
      </c>
      <c r="B46" s="411" t="s">
        <v>50</v>
      </c>
      <c r="C46" s="475">
        <f>utkarsh!C33</f>
        <v>0</v>
      </c>
      <c r="D46" s="475">
        <f>utkarsh!D33</f>
        <v>0</v>
      </c>
      <c r="E46" s="475">
        <f>utkarsh!E33</f>
        <v>0</v>
      </c>
      <c r="F46" s="475">
        <f>utkarsh!F33</f>
        <v>0</v>
      </c>
      <c r="G46" s="475">
        <f>utkarsh!G33</f>
        <v>0</v>
      </c>
      <c r="H46" s="475">
        <f>utkarsh!H33</f>
        <v>0</v>
      </c>
      <c r="I46" s="475">
        <f t="shared" si="0"/>
        <v>0</v>
      </c>
      <c r="J46" s="475" t="e">
        <f t="shared" si="1"/>
        <v>#DIV/0!</v>
      </c>
      <c r="K46" s="475" t="e">
        <f t="shared" si="2"/>
        <v>#DIV/0!</v>
      </c>
    </row>
    <row r="47" spans="1:11" s="409" customFormat="1" ht="14.25" x14ac:dyDescent="0.2">
      <c r="A47" s="410">
        <v>37</v>
      </c>
      <c r="B47" s="411" t="s">
        <v>52</v>
      </c>
      <c r="C47" s="475">
        <f>DBS!C33</f>
        <v>0</v>
      </c>
      <c r="D47" s="475">
        <f>DBS!D33</f>
        <v>0</v>
      </c>
      <c r="E47" s="475">
        <f>DBS!E33</f>
        <v>0</v>
      </c>
      <c r="F47" s="475">
        <f>DBS!F33</f>
        <v>0</v>
      </c>
      <c r="G47" s="475">
        <f>DBS!G33</f>
        <v>0</v>
      </c>
      <c r="H47" s="475">
        <f>DBS!H33</f>
        <v>0</v>
      </c>
      <c r="I47" s="475">
        <f t="shared" si="0"/>
        <v>0</v>
      </c>
      <c r="J47" s="475" t="e">
        <f t="shared" si="1"/>
        <v>#DIV/0!</v>
      </c>
      <c r="K47" s="475" t="e">
        <f t="shared" si="2"/>
        <v>#DIV/0!</v>
      </c>
    </row>
    <row r="48" spans="1:11" s="409" customFormat="1" ht="14.25" x14ac:dyDescent="0.2">
      <c r="A48" s="410">
        <v>38</v>
      </c>
      <c r="B48" s="411" t="s">
        <v>54</v>
      </c>
      <c r="C48" s="475">
        <f>APB!C33</f>
        <v>0</v>
      </c>
      <c r="D48" s="475">
        <f>APB!D33</f>
        <v>0</v>
      </c>
      <c r="E48" s="475">
        <f>APB!E33</f>
        <v>0</v>
      </c>
      <c r="F48" s="475">
        <f>APB!F33</f>
        <v>0</v>
      </c>
      <c r="G48" s="475">
        <f>APB!G33</f>
        <v>0</v>
      </c>
      <c r="H48" s="475">
        <f>APB!H33</f>
        <v>0</v>
      </c>
      <c r="I48" s="475">
        <f t="shared" si="0"/>
        <v>0</v>
      </c>
      <c r="J48" s="475" t="e">
        <f t="shared" si="1"/>
        <v>#DIV/0!</v>
      </c>
      <c r="K48" s="475" t="e">
        <f t="shared" si="2"/>
        <v>#DIV/0!</v>
      </c>
    </row>
    <row r="49" spans="1:11" s="409" customFormat="1" ht="14.25" x14ac:dyDescent="0.2">
      <c r="A49" s="410">
        <v>39</v>
      </c>
      <c r="B49" s="411" t="s">
        <v>55</v>
      </c>
      <c r="C49" s="475">
        <f>FINO!C33</f>
        <v>0</v>
      </c>
      <c r="D49" s="475">
        <f>FINO!D33</f>
        <v>0</v>
      </c>
      <c r="E49" s="475">
        <f>FINO!E33</f>
        <v>0</v>
      </c>
      <c r="F49" s="475">
        <f>FINO!F33</f>
        <v>0</v>
      </c>
      <c r="G49" s="475">
        <f>FINO!G33</f>
        <v>0</v>
      </c>
      <c r="H49" s="475">
        <f>FINO!H33</f>
        <v>0</v>
      </c>
      <c r="I49" s="475">
        <f t="shared" si="0"/>
        <v>0</v>
      </c>
      <c r="J49" s="475" t="e">
        <f t="shared" si="1"/>
        <v>#DIV/0!</v>
      </c>
      <c r="K49" s="475" t="e">
        <f t="shared" si="2"/>
        <v>#DIV/0!</v>
      </c>
    </row>
    <row r="50" spans="1:11" s="409" customFormat="1" ht="14.25" x14ac:dyDescent="0.2">
      <c r="A50" s="410">
        <v>40</v>
      </c>
      <c r="B50" s="411" t="s">
        <v>56</v>
      </c>
      <c r="C50" s="475">
        <f>'Indian Post'!C33</f>
        <v>0</v>
      </c>
      <c r="D50" s="475">
        <f>'Indian Post'!D33</f>
        <v>0</v>
      </c>
      <c r="E50" s="475">
        <f>'Indian Post'!E33</f>
        <v>1</v>
      </c>
      <c r="F50" s="475">
        <f>'Indian Post'!F33</f>
        <v>1</v>
      </c>
      <c r="G50" s="475">
        <f>'Indian Post'!G33</f>
        <v>779.04</v>
      </c>
      <c r="H50" s="475">
        <f>'Indian Post'!H33</f>
        <v>0</v>
      </c>
      <c r="I50" s="475">
        <f t="shared" si="0"/>
        <v>779.04</v>
      </c>
      <c r="J50" s="475">
        <f t="shared" si="1"/>
        <v>779.04</v>
      </c>
      <c r="K50" s="475">
        <f t="shared" si="2"/>
        <v>0</v>
      </c>
    </row>
    <row r="51" spans="1:11" s="409" customFormat="1" ht="14.25" x14ac:dyDescent="0.2">
      <c r="A51" s="410">
        <v>41</v>
      </c>
      <c r="B51" s="411" t="s">
        <v>58</v>
      </c>
      <c r="C51" s="475">
        <f>'Maharashtra GB'!C33</f>
        <v>25</v>
      </c>
      <c r="D51" s="475">
        <f>'Maharashtra GB'!D33</f>
        <v>10</v>
      </c>
      <c r="E51" s="475">
        <f>'Maharashtra GB'!E33</f>
        <v>2</v>
      </c>
      <c r="F51" s="475">
        <f>'Maharashtra GB'!F33</f>
        <v>37</v>
      </c>
      <c r="G51" s="475">
        <f>'Maharashtra GB'!G33</f>
        <v>138656.26999999999</v>
      </c>
      <c r="H51" s="475">
        <f>'Maharashtra GB'!H33</f>
        <v>70168.3</v>
      </c>
      <c r="I51" s="475">
        <f t="shared" si="0"/>
        <v>208824.57</v>
      </c>
      <c r="J51" s="475">
        <f t="shared" si="1"/>
        <v>5643.9072972972972</v>
      </c>
      <c r="K51" s="475">
        <f t="shared" si="2"/>
        <v>50.605933651612013</v>
      </c>
    </row>
    <row r="52" spans="1:11" s="409" customFormat="1" ht="14.25" x14ac:dyDescent="0.2">
      <c r="A52" s="410">
        <v>42</v>
      </c>
      <c r="B52" s="411" t="s">
        <v>59</v>
      </c>
      <c r="C52" s="475">
        <f>'Vidharbha Konkan GB'!C33</f>
        <v>0</v>
      </c>
      <c r="D52" s="475">
        <f>'Vidharbha Konkan GB'!D33</f>
        <v>0</v>
      </c>
      <c r="E52" s="475">
        <f>'Vidharbha Konkan GB'!E33</f>
        <v>0</v>
      </c>
      <c r="F52" s="475">
        <f>'Vidharbha Konkan GB'!F33</f>
        <v>0</v>
      </c>
      <c r="G52" s="475">
        <f>'Vidharbha Konkan GB'!G33</f>
        <v>0</v>
      </c>
      <c r="H52" s="475">
        <f>'Vidharbha Konkan GB'!H33</f>
        <v>0</v>
      </c>
      <c r="I52" s="475">
        <f t="shared" si="0"/>
        <v>0</v>
      </c>
      <c r="J52" s="475" t="e">
        <f t="shared" si="1"/>
        <v>#DIV/0!</v>
      </c>
      <c r="K52" s="475" t="e">
        <f t="shared" si="2"/>
        <v>#DIV/0!</v>
      </c>
    </row>
    <row r="53" spans="1:11" s="409" customFormat="1" ht="14.25" x14ac:dyDescent="0.2">
      <c r="A53" s="410">
        <v>43</v>
      </c>
      <c r="B53" s="411" t="s">
        <v>61</v>
      </c>
      <c r="C53" s="475">
        <f>M.S.Coop!C33</f>
        <v>67</v>
      </c>
      <c r="D53" s="475">
        <f>M.S.Coop!D33</f>
        <v>4</v>
      </c>
      <c r="E53" s="475">
        <f>M.S.Coop!E33</f>
        <v>11</v>
      </c>
      <c r="F53" s="475">
        <f>M.S.Coop!F33</f>
        <v>82</v>
      </c>
      <c r="G53" s="475">
        <f>M.S.Coop!G33</f>
        <v>44610.69</v>
      </c>
      <c r="H53" s="475">
        <f>M.S.Coop!H33</f>
        <v>66262.95</v>
      </c>
      <c r="I53" s="475">
        <f t="shared" si="0"/>
        <v>110873.64</v>
      </c>
      <c r="J53" s="475">
        <f t="shared" si="1"/>
        <v>1352.1175609756096</v>
      </c>
      <c r="K53" s="475">
        <f t="shared" si="2"/>
        <v>148.53603474862189</v>
      </c>
    </row>
    <row r="54" spans="1:11" s="408" customFormat="1" ht="15" x14ac:dyDescent="0.2">
      <c r="A54" s="552" t="s">
        <v>63</v>
      </c>
      <c r="B54" s="553"/>
      <c r="C54" s="476">
        <f t="shared" ref="C54:I54" si="3">SUM(C4:C53)</f>
        <v>113</v>
      </c>
      <c r="D54" s="476">
        <f t="shared" si="3"/>
        <v>55</v>
      </c>
      <c r="E54" s="476">
        <f t="shared" si="3"/>
        <v>38</v>
      </c>
      <c r="F54" s="476">
        <f t="shared" si="3"/>
        <v>206</v>
      </c>
      <c r="G54" s="477">
        <f t="shared" si="3"/>
        <v>843510.23000000021</v>
      </c>
      <c r="H54" s="477">
        <f t="shared" si="3"/>
        <v>556308.80000000005</v>
      </c>
      <c r="I54" s="477">
        <f t="shared" si="3"/>
        <v>1399819.0300000003</v>
      </c>
      <c r="J54" s="477">
        <f t="shared" si="1"/>
        <v>6795.2380097087389</v>
      </c>
      <c r="K54" s="477">
        <f t="shared" si="2"/>
        <v>65.951636413467071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186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13" customFormat="1" ht="14.25" x14ac:dyDescent="0.2">
      <c r="A11" s="414">
        <v>1</v>
      </c>
      <c r="B11" s="415" t="s">
        <v>13</v>
      </c>
      <c r="C11" s="475">
        <f>BOB!C34</f>
        <v>13</v>
      </c>
      <c r="D11" s="475">
        <f>BOB!D34</f>
        <v>7</v>
      </c>
      <c r="E11" s="475">
        <f>BOB!E34</f>
        <v>10</v>
      </c>
      <c r="F11" s="475">
        <f>BOB!F34</f>
        <v>30</v>
      </c>
      <c r="G11" s="475">
        <f>BOB!G34</f>
        <v>309879.95</v>
      </c>
      <c r="H11" s="475">
        <f>BOB!H34</f>
        <v>82477.240000000005</v>
      </c>
      <c r="I11" s="475">
        <f>BOB!I34</f>
        <v>392357.19</v>
      </c>
      <c r="J11" s="475">
        <f t="shared" ref="J11:J54" si="0">(I11/F11)</f>
        <v>13078.573</v>
      </c>
      <c r="K11" s="475">
        <f t="shared" ref="K11:K54" si="1">(H11/G11)*100</f>
        <v>26.615868500043323</v>
      </c>
    </row>
    <row r="12" spans="1:11" s="413" customFormat="1" ht="14.25" x14ac:dyDescent="0.2">
      <c r="A12" s="414">
        <v>2</v>
      </c>
      <c r="B12" s="415" t="s">
        <v>14</v>
      </c>
      <c r="C12" s="475">
        <f>BOI!C34</f>
        <v>5</v>
      </c>
      <c r="D12" s="475">
        <f>BOI!D34</f>
        <v>4</v>
      </c>
      <c r="E12" s="475">
        <f>BOI!E34</f>
        <v>9</v>
      </c>
      <c r="F12" s="475">
        <f>BOI!F34</f>
        <v>18</v>
      </c>
      <c r="G12" s="475">
        <f>BOI!G34</f>
        <v>159183</v>
      </c>
      <c r="H12" s="475">
        <f>BOI!H34</f>
        <v>37183.24</v>
      </c>
      <c r="I12" s="475">
        <f>BOI!I34</f>
        <v>196366.24</v>
      </c>
      <c r="J12" s="475">
        <f t="shared" si="0"/>
        <v>10909.235555555555</v>
      </c>
      <c r="K12" s="475">
        <f t="shared" si="1"/>
        <v>23.358800876978066</v>
      </c>
    </row>
    <row r="13" spans="1:11" s="413" customFormat="1" ht="14.25" x14ac:dyDescent="0.2">
      <c r="A13" s="414">
        <v>3</v>
      </c>
      <c r="B13" s="415" t="s">
        <v>15</v>
      </c>
      <c r="C13" s="475">
        <f>BM!C34</f>
        <v>9</v>
      </c>
      <c r="D13" s="475">
        <f>BM!D34</f>
        <v>6</v>
      </c>
      <c r="E13" s="475">
        <f>BM!E34</f>
        <v>8</v>
      </c>
      <c r="F13" s="475">
        <f>BM!F34</f>
        <v>23</v>
      </c>
      <c r="G13" s="475">
        <f>BM!G34</f>
        <v>270005.36</v>
      </c>
      <c r="H13" s="475">
        <f>BM!H34</f>
        <v>56592.09</v>
      </c>
      <c r="I13" s="475">
        <f>BM!I34</f>
        <v>326597.44999999995</v>
      </c>
      <c r="J13" s="475">
        <f t="shared" si="0"/>
        <v>14199.88913043478</v>
      </c>
      <c r="K13" s="475">
        <f t="shared" si="1"/>
        <v>20.959617246116892</v>
      </c>
    </row>
    <row r="14" spans="1:11" s="413" customFormat="1" ht="14.25" x14ac:dyDescent="0.2">
      <c r="A14" s="414">
        <v>4</v>
      </c>
      <c r="B14" s="415" t="s">
        <v>16</v>
      </c>
      <c r="C14" s="475">
        <f>CB!C34</f>
        <v>5</v>
      </c>
      <c r="D14" s="475">
        <f>CB!D34</f>
        <v>4</v>
      </c>
      <c r="E14" s="475">
        <f>CB!E34</f>
        <v>13</v>
      </c>
      <c r="F14" s="475">
        <f>CB!F34</f>
        <v>22</v>
      </c>
      <c r="G14" s="475">
        <f>CB!G34</f>
        <v>157016.82</v>
      </c>
      <c r="H14" s="475">
        <f>CB!H34</f>
        <v>29863.55</v>
      </c>
      <c r="I14" s="475">
        <f>CB!I34</f>
        <v>186880.37</v>
      </c>
      <c r="J14" s="475">
        <f t="shared" si="0"/>
        <v>8494.562272727273</v>
      </c>
      <c r="K14" s="475">
        <f t="shared" si="1"/>
        <v>19.019331814260408</v>
      </c>
    </row>
    <row r="15" spans="1:11" s="413" customFormat="1" ht="14.25" x14ac:dyDescent="0.2">
      <c r="A15" s="414">
        <v>5</v>
      </c>
      <c r="B15" s="415" t="s">
        <v>17</v>
      </c>
      <c r="C15" s="475">
        <f>CBI!C34</f>
        <v>4</v>
      </c>
      <c r="D15" s="475">
        <f>CBI!D34</f>
        <v>1</v>
      </c>
      <c r="E15" s="475">
        <f>CBI!E34</f>
        <v>3</v>
      </c>
      <c r="F15" s="475">
        <f>CBI!F34</f>
        <v>8</v>
      </c>
      <c r="G15" s="475">
        <f>CBI!G34</f>
        <v>53358.94</v>
      </c>
      <c r="H15" s="475">
        <f>CBI!H34</f>
        <v>19083.02</v>
      </c>
      <c r="I15" s="475">
        <f>CBI!I34</f>
        <v>72441.960000000006</v>
      </c>
      <c r="J15" s="475">
        <f t="shared" si="0"/>
        <v>9055.2450000000008</v>
      </c>
      <c r="K15" s="475">
        <f t="shared" si="1"/>
        <v>35.763491553617818</v>
      </c>
    </row>
    <row r="16" spans="1:11" s="413" customFormat="1" ht="14.25" x14ac:dyDescent="0.2">
      <c r="A16" s="414">
        <v>6</v>
      </c>
      <c r="B16" s="415" t="s">
        <v>18</v>
      </c>
      <c r="C16" s="475">
        <f>IB!C34</f>
        <v>0</v>
      </c>
      <c r="D16" s="475">
        <f>IB!D34</f>
        <v>3</v>
      </c>
      <c r="E16" s="475">
        <f>IB!E34</f>
        <v>5</v>
      </c>
      <c r="F16" s="475">
        <f>IB!F34</f>
        <v>8</v>
      </c>
      <c r="G16" s="475">
        <f>IB!G34</f>
        <v>101742.37</v>
      </c>
      <c r="H16" s="475">
        <f>IB!H34</f>
        <v>15209.19</v>
      </c>
      <c r="I16" s="475">
        <f>IB!I34</f>
        <v>116951.56</v>
      </c>
      <c r="J16" s="475">
        <f t="shared" si="0"/>
        <v>14618.945</v>
      </c>
      <c r="K16" s="475">
        <f t="shared" si="1"/>
        <v>14.948727850550366</v>
      </c>
    </row>
    <row r="17" spans="1:11" s="413" customFormat="1" ht="14.25" x14ac:dyDescent="0.2">
      <c r="A17" s="414">
        <v>7</v>
      </c>
      <c r="B17" s="415" t="s">
        <v>19</v>
      </c>
      <c r="C17" s="475">
        <f>IOB!C34</f>
        <v>0</v>
      </c>
      <c r="D17" s="475">
        <f>IOB!D34</f>
        <v>1</v>
      </c>
      <c r="E17" s="475">
        <f>IOB!E34</f>
        <v>2</v>
      </c>
      <c r="F17" s="475">
        <f>IOB!F34</f>
        <v>3</v>
      </c>
      <c r="G17" s="475">
        <f>IOB!G34</f>
        <v>13523.67</v>
      </c>
      <c r="H17" s="475">
        <f>IOB!H34</f>
        <v>3622.97</v>
      </c>
      <c r="I17" s="475">
        <f>IOB!I34</f>
        <v>17146.64</v>
      </c>
      <c r="J17" s="475">
        <f t="shared" si="0"/>
        <v>5715.5466666666662</v>
      </c>
      <c r="K17" s="475">
        <f t="shared" si="1"/>
        <v>26.789843289580418</v>
      </c>
    </row>
    <row r="18" spans="1:11" s="413" customFormat="1" ht="14.25" x14ac:dyDescent="0.2">
      <c r="A18" s="414">
        <v>8</v>
      </c>
      <c r="B18" s="415" t="s">
        <v>20</v>
      </c>
      <c r="C18" s="475">
        <f>PSB!C34</f>
        <v>0</v>
      </c>
      <c r="D18" s="475">
        <f>PSB!D34</f>
        <v>0</v>
      </c>
      <c r="E18" s="475">
        <f>PSB!E34</f>
        <v>0</v>
      </c>
      <c r="F18" s="475">
        <f>PSB!F34</f>
        <v>0</v>
      </c>
      <c r="G18" s="475">
        <f>PSB!G34</f>
        <v>0</v>
      </c>
      <c r="H18" s="475">
        <f>PSB!H34</f>
        <v>0</v>
      </c>
      <c r="I18" s="475">
        <f>PSB!I34</f>
        <v>0</v>
      </c>
      <c r="J18" s="475" t="e">
        <f t="shared" si="0"/>
        <v>#DIV/0!</v>
      </c>
      <c r="K18" s="475" t="e">
        <f t="shared" si="1"/>
        <v>#DIV/0!</v>
      </c>
    </row>
    <row r="19" spans="1:11" s="413" customFormat="1" ht="14.25" x14ac:dyDescent="0.2">
      <c r="A19" s="414">
        <v>9</v>
      </c>
      <c r="B19" s="415" t="s">
        <v>21</v>
      </c>
      <c r="C19" s="475">
        <f>PNB!C34</f>
        <v>3</v>
      </c>
      <c r="D19" s="475">
        <f>PNB!D34</f>
        <v>2</v>
      </c>
      <c r="E19" s="475">
        <f>PNB!E34</f>
        <v>6</v>
      </c>
      <c r="F19" s="475">
        <f>PNB!F34</f>
        <v>11</v>
      </c>
      <c r="G19" s="475">
        <f>PNB!G34</f>
        <v>57403.05</v>
      </c>
      <c r="H19" s="475">
        <f>PNB!H34</f>
        <v>23509.42</v>
      </c>
      <c r="I19" s="475">
        <f>PNB!I34</f>
        <v>80912.47</v>
      </c>
      <c r="J19" s="475">
        <f t="shared" si="0"/>
        <v>7355.6790909090914</v>
      </c>
      <c r="K19" s="475">
        <f t="shared" si="1"/>
        <v>40.955001519954074</v>
      </c>
    </row>
    <row r="20" spans="1:11" s="413" customFormat="1" ht="14.25" x14ac:dyDescent="0.2">
      <c r="A20" s="414">
        <v>10</v>
      </c>
      <c r="B20" s="415" t="s">
        <v>22</v>
      </c>
      <c r="C20" s="475">
        <f>SBI!C34</f>
        <v>5</v>
      </c>
      <c r="D20" s="475">
        <f>SBI!D34</f>
        <v>5</v>
      </c>
      <c r="E20" s="475">
        <f>SBI!E34</f>
        <v>16</v>
      </c>
      <c r="F20" s="475">
        <f>SBI!F34</f>
        <v>26</v>
      </c>
      <c r="G20" s="475">
        <f>SBI!G34</f>
        <v>599862.53</v>
      </c>
      <c r="H20" s="475">
        <f>SBI!H34</f>
        <v>175007.43</v>
      </c>
      <c r="I20" s="475">
        <f>SBI!I34</f>
        <v>774869.96</v>
      </c>
      <c r="J20" s="475">
        <f t="shared" si="0"/>
        <v>29802.690769230769</v>
      </c>
      <c r="K20" s="475">
        <f t="shared" si="1"/>
        <v>29.174589384671183</v>
      </c>
    </row>
    <row r="21" spans="1:11" s="413" customFormat="1" ht="14.25" x14ac:dyDescent="0.2">
      <c r="A21" s="414">
        <v>11</v>
      </c>
      <c r="B21" s="415" t="s">
        <v>23</v>
      </c>
      <c r="C21" s="475">
        <f>UCO!C34</f>
        <v>0</v>
      </c>
      <c r="D21" s="475">
        <f>UCO!D34</f>
        <v>3</v>
      </c>
      <c r="E21" s="475">
        <f>UCO!E34</f>
        <v>3</v>
      </c>
      <c r="F21" s="475">
        <f>UCO!F34</f>
        <v>6</v>
      </c>
      <c r="G21" s="475">
        <f>UCO!G34</f>
        <v>18148.41</v>
      </c>
      <c r="H21" s="475">
        <f>UCO!H34</f>
        <v>5633.23</v>
      </c>
      <c r="I21" s="475">
        <f>UCO!I34</f>
        <v>23781.64</v>
      </c>
      <c r="J21" s="475">
        <f t="shared" si="0"/>
        <v>3963.6066666666666</v>
      </c>
      <c r="K21" s="475">
        <f t="shared" si="1"/>
        <v>31.039799078817371</v>
      </c>
    </row>
    <row r="22" spans="1:11" s="413" customFormat="1" ht="14.25" x14ac:dyDescent="0.2">
      <c r="A22" s="414">
        <v>12</v>
      </c>
      <c r="B22" s="415" t="s">
        <v>24</v>
      </c>
      <c r="C22" s="475">
        <f>UBI!C34</f>
        <v>4</v>
      </c>
      <c r="D22" s="475">
        <f>UBI!D34</f>
        <v>5</v>
      </c>
      <c r="E22" s="475">
        <f>UBI!E34</f>
        <v>10</v>
      </c>
      <c r="F22" s="475">
        <f>UBI!F34</f>
        <v>19</v>
      </c>
      <c r="G22" s="475">
        <f>UBI!G34</f>
        <v>240148.57</v>
      </c>
      <c r="H22" s="475">
        <f>UBI!H34</f>
        <v>85185</v>
      </c>
      <c r="I22" s="475">
        <f>UBI!I34</f>
        <v>325333.57</v>
      </c>
      <c r="J22" s="475">
        <f t="shared" si="0"/>
        <v>17122.819473684212</v>
      </c>
      <c r="K22" s="475">
        <f t="shared" si="1"/>
        <v>35.471791483080665</v>
      </c>
    </row>
    <row r="23" spans="1:11" s="413" customFormat="1" ht="14.25" x14ac:dyDescent="0.2">
      <c r="A23" s="414">
        <v>13</v>
      </c>
      <c r="B23" s="415" t="s">
        <v>26</v>
      </c>
      <c r="C23" s="475">
        <f>AXIS!C34</f>
        <v>1</v>
      </c>
      <c r="D23" s="475">
        <f>AXIS!D34</f>
        <v>3</v>
      </c>
      <c r="E23" s="475">
        <f>AXIS!E34</f>
        <v>10</v>
      </c>
      <c r="F23" s="475">
        <f>AXIS!F34</f>
        <v>14</v>
      </c>
      <c r="G23" s="475">
        <f>AXIS!G34</f>
        <v>146881.57</v>
      </c>
      <c r="H23" s="475">
        <f>AXIS!H34</f>
        <v>175095</v>
      </c>
      <c r="I23" s="475">
        <f>AXIS!I34</f>
        <v>321976.57</v>
      </c>
      <c r="J23" s="475">
        <f t="shared" si="0"/>
        <v>22998.326428571429</v>
      </c>
      <c r="K23" s="475">
        <f t="shared" si="1"/>
        <v>119.20828460643496</v>
      </c>
    </row>
    <row r="24" spans="1:11" s="413" customFormat="1" ht="14.25" x14ac:dyDescent="0.2">
      <c r="A24" s="414">
        <v>14</v>
      </c>
      <c r="B24" s="415" t="s">
        <v>27</v>
      </c>
      <c r="C24" s="475">
        <f>BANDHAN!C34</f>
        <v>1</v>
      </c>
      <c r="D24" s="475">
        <f>BANDHAN!D34</f>
        <v>1</v>
      </c>
      <c r="E24" s="475">
        <f>BANDHAN!E34</f>
        <v>2</v>
      </c>
      <c r="F24" s="475">
        <f>BANDHAN!F34</f>
        <v>4</v>
      </c>
      <c r="G24" s="475">
        <f>BANDHAN!G34</f>
        <v>133.58000000000001</v>
      </c>
      <c r="H24" s="475">
        <f>BANDHAN!H34</f>
        <v>27483.1</v>
      </c>
      <c r="I24" s="475">
        <f>BANDHAN!I34</f>
        <v>27616.68</v>
      </c>
      <c r="J24" s="475">
        <f t="shared" si="0"/>
        <v>6904.17</v>
      </c>
      <c r="K24" s="475">
        <f t="shared" si="1"/>
        <v>20574.262614163796</v>
      </c>
    </row>
    <row r="25" spans="1:11" s="413" customFormat="1" ht="14.25" x14ac:dyDescent="0.2">
      <c r="A25" s="414">
        <v>15</v>
      </c>
      <c r="B25" s="415" t="s">
        <v>28</v>
      </c>
      <c r="C25" s="475">
        <f>'CSB(CATHOLIC)'!C34</f>
        <v>0</v>
      </c>
      <c r="D25" s="475">
        <f>'CSB(CATHOLIC)'!D34</f>
        <v>0</v>
      </c>
      <c r="E25" s="475">
        <f>'CSB(CATHOLIC)'!E34</f>
        <v>2</v>
      </c>
      <c r="F25" s="475">
        <f>'CSB(CATHOLIC)'!F34</f>
        <v>2</v>
      </c>
      <c r="G25" s="475">
        <f>'CSB(CATHOLIC)'!G34</f>
        <v>8656.2000000000007</v>
      </c>
      <c r="H25" s="475">
        <f>'CSB(CATHOLIC)'!H34</f>
        <v>1985.79</v>
      </c>
      <c r="I25" s="475">
        <f>'CSB(CATHOLIC)'!I34</f>
        <v>10641.990000000002</v>
      </c>
      <c r="J25" s="475">
        <f t="shared" si="0"/>
        <v>5320.9950000000008</v>
      </c>
      <c r="K25" s="475">
        <f t="shared" si="1"/>
        <v>22.940666805295624</v>
      </c>
    </row>
    <row r="26" spans="1:11" s="413" customFormat="1" ht="14.25" x14ac:dyDescent="0.2">
      <c r="A26" s="414">
        <v>16</v>
      </c>
      <c r="B26" s="415" t="s">
        <v>29</v>
      </c>
      <c r="C26" s="475">
        <f>DCB!C34</f>
        <v>0</v>
      </c>
      <c r="D26" s="475">
        <f>DCB!D34</f>
        <v>0</v>
      </c>
      <c r="E26" s="475">
        <f>DCB!E34</f>
        <v>2</v>
      </c>
      <c r="F26" s="475">
        <f>DCB!F34</f>
        <v>2</v>
      </c>
      <c r="G26" s="475">
        <f>DCB!G34</f>
        <v>16649.080000000002</v>
      </c>
      <c r="H26" s="475">
        <f>DCB!H34</f>
        <v>4781.8</v>
      </c>
      <c r="I26" s="475">
        <f>DCB!I34</f>
        <v>21430.880000000001</v>
      </c>
      <c r="J26" s="475">
        <f t="shared" si="0"/>
        <v>10715.44</v>
      </c>
      <c r="K26" s="475">
        <f t="shared" si="1"/>
        <v>28.721106511591028</v>
      </c>
    </row>
    <row r="27" spans="1:11" s="413" customFormat="1" ht="14.25" x14ac:dyDescent="0.2">
      <c r="A27" s="414">
        <v>17</v>
      </c>
      <c r="B27" s="415" t="s">
        <v>30</v>
      </c>
      <c r="C27" s="475">
        <f>DHANLAXMI!C34</f>
        <v>0</v>
      </c>
      <c r="D27" s="475">
        <f>DHANLAXMI!D34</f>
        <v>0</v>
      </c>
      <c r="E27" s="475">
        <f>DHANLAXMI!E34</f>
        <v>3</v>
      </c>
      <c r="F27" s="475">
        <f>DHANLAXMI!F34</f>
        <v>3</v>
      </c>
      <c r="G27" s="475">
        <f>DHANLAXMI!G34</f>
        <v>2975.28</v>
      </c>
      <c r="H27" s="475">
        <f>DHANLAXMI!H34</f>
        <v>2812.36</v>
      </c>
      <c r="I27" s="475">
        <f>DHANLAXMI!I34</f>
        <v>5787.64</v>
      </c>
      <c r="J27" s="475">
        <f t="shared" si="0"/>
        <v>1929.2133333333334</v>
      </c>
      <c r="K27" s="475">
        <f t="shared" si="1"/>
        <v>94.524212847194207</v>
      </c>
    </row>
    <row r="28" spans="1:11" s="413" customFormat="1" ht="14.25" x14ac:dyDescent="0.2">
      <c r="A28" s="414">
        <v>18</v>
      </c>
      <c r="B28" s="415" t="s">
        <v>31</v>
      </c>
      <c r="C28" s="475">
        <f>FEDERAL!C34</f>
        <v>0</v>
      </c>
      <c r="D28" s="475">
        <f>FEDERAL!D34</f>
        <v>0</v>
      </c>
      <c r="E28" s="475">
        <f>FEDERAL!E34</f>
        <v>3</v>
      </c>
      <c r="F28" s="475">
        <f>FEDERAL!F34</f>
        <v>3</v>
      </c>
      <c r="G28" s="475">
        <f>FEDERAL!G34</f>
        <v>28594.17</v>
      </c>
      <c r="H28" s="475">
        <f>FEDERAL!H34</f>
        <v>20948.490000000002</v>
      </c>
      <c r="I28" s="475">
        <f>FEDERAL!I34</f>
        <v>49542.66</v>
      </c>
      <c r="J28" s="475">
        <f t="shared" si="0"/>
        <v>16514.22</v>
      </c>
      <c r="K28" s="475">
        <f t="shared" si="1"/>
        <v>73.261402586611197</v>
      </c>
    </row>
    <row r="29" spans="1:11" s="413" customFormat="1" ht="14.25" x14ac:dyDescent="0.2">
      <c r="A29" s="414">
        <v>19</v>
      </c>
      <c r="B29" s="415" t="s">
        <v>32</v>
      </c>
      <c r="C29" s="475">
        <f>HDFC!C34</f>
        <v>2</v>
      </c>
      <c r="D29" s="475">
        <f>HDFC!D34</f>
        <v>7</v>
      </c>
      <c r="E29" s="475">
        <f>HDFC!E34</f>
        <v>11</v>
      </c>
      <c r="F29" s="475">
        <f>HDFC!F34</f>
        <v>20</v>
      </c>
      <c r="G29" s="475">
        <f>HDFC!G34</f>
        <v>352023.45</v>
      </c>
      <c r="H29" s="475">
        <f>HDFC!H34</f>
        <v>183704.07</v>
      </c>
      <c r="I29" s="475">
        <f>HDFC!I34</f>
        <v>535727.52</v>
      </c>
      <c r="J29" s="475">
        <f t="shared" si="0"/>
        <v>26786.376</v>
      </c>
      <c r="K29" s="475">
        <f t="shared" si="1"/>
        <v>52.185179708908599</v>
      </c>
    </row>
    <row r="30" spans="1:11" s="413" customFormat="1" ht="14.25" x14ac:dyDescent="0.2">
      <c r="A30" s="414">
        <v>20</v>
      </c>
      <c r="B30" s="415" t="s">
        <v>33</v>
      </c>
      <c r="C30" s="475">
        <f>ICICI!C34</f>
        <v>1</v>
      </c>
      <c r="D30" s="475">
        <f>ICICI!D34</f>
        <v>4</v>
      </c>
      <c r="E30" s="475">
        <f>ICICI!E34</f>
        <v>8</v>
      </c>
      <c r="F30" s="475">
        <f>ICICI!F34</f>
        <v>13</v>
      </c>
      <c r="G30" s="475">
        <f>ICICI!G34</f>
        <v>204069.59</v>
      </c>
      <c r="H30" s="475">
        <f>ICICI!H34</f>
        <v>414967.3</v>
      </c>
      <c r="I30" s="475">
        <f>ICICI!I34</f>
        <v>619036.89</v>
      </c>
      <c r="J30" s="475">
        <f t="shared" si="0"/>
        <v>47618.222307692311</v>
      </c>
      <c r="K30" s="475">
        <f t="shared" si="1"/>
        <v>203.34597624271211</v>
      </c>
    </row>
    <row r="31" spans="1:11" s="413" customFormat="1" ht="14.25" x14ac:dyDescent="0.2">
      <c r="A31" s="414">
        <v>21</v>
      </c>
      <c r="B31" s="415" t="s">
        <v>34</v>
      </c>
      <c r="C31" s="475">
        <f>IDBI!C34</f>
        <v>7</v>
      </c>
      <c r="D31" s="475">
        <f>IDBI!D34</f>
        <v>3</v>
      </c>
      <c r="E31" s="475">
        <f>IDBI!E34</f>
        <v>6</v>
      </c>
      <c r="F31" s="475">
        <f>IDBI!F34</f>
        <v>16</v>
      </c>
      <c r="G31" s="475">
        <f>IDBI!G34</f>
        <v>126167.09</v>
      </c>
      <c r="H31" s="475">
        <f>IDBI!H34</f>
        <v>76120.929999999993</v>
      </c>
      <c r="I31" s="475">
        <f>IDBI!I34</f>
        <v>202288.02</v>
      </c>
      <c r="J31" s="475">
        <f t="shared" si="0"/>
        <v>12643.001249999999</v>
      </c>
      <c r="K31" s="475">
        <f t="shared" si="1"/>
        <v>60.333427679119801</v>
      </c>
    </row>
    <row r="32" spans="1:11" s="413" customFormat="1" ht="14.25" x14ac:dyDescent="0.2">
      <c r="A32" s="414">
        <v>22</v>
      </c>
      <c r="B32" s="415" t="s">
        <v>35</v>
      </c>
      <c r="C32" s="475">
        <f>IDFC!C34</f>
        <v>0</v>
      </c>
      <c r="D32" s="475">
        <f>IDFC!D34</f>
        <v>0</v>
      </c>
      <c r="E32" s="475">
        <f>IDFC!E34</f>
        <v>1</v>
      </c>
      <c r="F32" s="475">
        <f>IDFC!F34</f>
        <v>1</v>
      </c>
      <c r="G32" s="475">
        <f>IDFC!G34</f>
        <v>0</v>
      </c>
      <c r="H32" s="475">
        <f>IDFC!H34</f>
        <v>16783.79</v>
      </c>
      <c r="I32" s="475">
        <f>IDFC!I34</f>
        <v>16783.79</v>
      </c>
      <c r="J32" s="475">
        <f t="shared" si="0"/>
        <v>16783.79</v>
      </c>
      <c r="K32" s="475" t="e">
        <f t="shared" si="1"/>
        <v>#DIV/0!</v>
      </c>
    </row>
    <row r="33" spans="1:11" s="413" customFormat="1" ht="14.25" x14ac:dyDescent="0.2">
      <c r="A33" s="414">
        <v>23</v>
      </c>
      <c r="B33" s="415" t="s">
        <v>36</v>
      </c>
      <c r="C33" s="475">
        <f>INDUSIND!C34</f>
        <v>0</v>
      </c>
      <c r="D33" s="475">
        <f>INDUSIND!D34</f>
        <v>3</v>
      </c>
      <c r="E33" s="475">
        <f>INDUSIND!E34</f>
        <v>4</v>
      </c>
      <c r="F33" s="475">
        <f>INDUSIND!F34</f>
        <v>7</v>
      </c>
      <c r="G33" s="475">
        <f>INDUSIND!G34</f>
        <v>27520.560000000001</v>
      </c>
      <c r="H33" s="475">
        <f>INDUSIND!H34</f>
        <v>10273.469999999999</v>
      </c>
      <c r="I33" s="475">
        <f>INDUSIND!I34</f>
        <v>37794.03</v>
      </c>
      <c r="J33" s="475">
        <f t="shared" si="0"/>
        <v>5399.1471428571431</v>
      </c>
      <c r="K33" s="475">
        <f t="shared" si="1"/>
        <v>37.330163339699482</v>
      </c>
    </row>
    <row r="34" spans="1:11" s="413" customFormat="1" ht="14.25" x14ac:dyDescent="0.2">
      <c r="A34" s="414">
        <v>24</v>
      </c>
      <c r="B34" s="415" t="s">
        <v>37</v>
      </c>
      <c r="C34" s="475">
        <f>KB!C34</f>
        <v>0</v>
      </c>
      <c r="D34" s="475">
        <f>KB!D34</f>
        <v>1</v>
      </c>
      <c r="E34" s="475">
        <f>KB!E34</f>
        <v>0</v>
      </c>
      <c r="F34" s="475">
        <f>KB!F34</f>
        <v>1</v>
      </c>
      <c r="G34" s="475">
        <f>KB!G34</f>
        <v>2793.8</v>
      </c>
      <c r="H34" s="475">
        <f>KB!H34</f>
        <v>1227.58</v>
      </c>
      <c r="I34" s="475">
        <f>KB!I34</f>
        <v>4021.38</v>
      </c>
      <c r="J34" s="475">
        <f t="shared" si="0"/>
        <v>4021.38</v>
      </c>
      <c r="K34" s="475">
        <f t="shared" si="1"/>
        <v>43.939437325506475</v>
      </c>
    </row>
    <row r="35" spans="1:11" s="413" customFormat="1" ht="14.25" x14ac:dyDescent="0.2">
      <c r="A35" s="414">
        <v>25</v>
      </c>
      <c r="B35" s="415" t="s">
        <v>38</v>
      </c>
      <c r="C35" s="475">
        <f>KARUR!C34</f>
        <v>0</v>
      </c>
      <c r="D35" s="475">
        <f>KARUR!D34</f>
        <v>0</v>
      </c>
      <c r="E35" s="475">
        <f>KARUR!E34</f>
        <v>0</v>
      </c>
      <c r="F35" s="475">
        <f>KARUR!F34</f>
        <v>0</v>
      </c>
      <c r="G35" s="475">
        <f>KARUR!G34</f>
        <v>0</v>
      </c>
      <c r="H35" s="475">
        <f>KARUR!H34</f>
        <v>0</v>
      </c>
      <c r="I35" s="475">
        <f>KARUR!I34</f>
        <v>0</v>
      </c>
      <c r="J35" s="475" t="e">
        <f t="shared" si="0"/>
        <v>#DIV/0!</v>
      </c>
      <c r="K35" s="475" t="e">
        <f t="shared" si="1"/>
        <v>#DIV/0!</v>
      </c>
    </row>
    <row r="36" spans="1:11" s="413" customFormat="1" ht="14.25" x14ac:dyDescent="0.2">
      <c r="A36" s="414">
        <v>26</v>
      </c>
      <c r="B36" s="415" t="s">
        <v>39</v>
      </c>
      <c r="C36" s="475">
        <f>KOTAK!C34</f>
        <v>0</v>
      </c>
      <c r="D36" s="475">
        <f>KOTAK!D34</f>
        <v>2</v>
      </c>
      <c r="E36" s="475">
        <f>KOTAK!E34</f>
        <v>4</v>
      </c>
      <c r="F36" s="475">
        <f>KOTAK!F34</f>
        <v>6</v>
      </c>
      <c r="G36" s="475">
        <f>KOTAK!G34</f>
        <v>85851.8</v>
      </c>
      <c r="H36" s="475">
        <f>KOTAK!H34</f>
        <v>40571.370000000003</v>
      </c>
      <c r="I36" s="475">
        <f>KOTAK!I34</f>
        <v>126423.17000000001</v>
      </c>
      <c r="J36" s="475">
        <f t="shared" si="0"/>
        <v>21070.528333333335</v>
      </c>
      <c r="K36" s="475">
        <f t="shared" si="1"/>
        <v>47.257448300443322</v>
      </c>
    </row>
    <row r="37" spans="1:11" s="413" customFormat="1" ht="14.25" x14ac:dyDescent="0.2">
      <c r="A37" s="414">
        <v>27</v>
      </c>
      <c r="B37" s="415" t="s">
        <v>40</v>
      </c>
      <c r="C37" s="475">
        <f>RBL!C34</f>
        <v>0</v>
      </c>
      <c r="D37" s="475">
        <f>RBL!D34</f>
        <v>1</v>
      </c>
      <c r="E37" s="475">
        <f>RBL!E34</f>
        <v>2</v>
      </c>
      <c r="F37" s="475">
        <f>RBL!F34</f>
        <v>3</v>
      </c>
      <c r="G37" s="475">
        <f>RBL!G34</f>
        <v>23822.89</v>
      </c>
      <c r="H37" s="475">
        <f>RBL!H34</f>
        <v>1422.5</v>
      </c>
      <c r="I37" s="475">
        <f>RBL!I34</f>
        <v>25245.39</v>
      </c>
      <c r="J37" s="475">
        <f t="shared" si="0"/>
        <v>8415.1299999999992</v>
      </c>
      <c r="K37" s="475">
        <f t="shared" si="1"/>
        <v>5.9711479169823649</v>
      </c>
    </row>
    <row r="38" spans="1:11" s="413" customFormat="1" ht="14.25" x14ac:dyDescent="0.2">
      <c r="A38" s="414">
        <v>28</v>
      </c>
      <c r="B38" s="415" t="s">
        <v>41</v>
      </c>
      <c r="C38" s="475">
        <f>YES!C34</f>
        <v>0</v>
      </c>
      <c r="D38" s="475">
        <f>YES!D34</f>
        <v>1</v>
      </c>
      <c r="E38" s="475">
        <f>YES!E34</f>
        <v>2</v>
      </c>
      <c r="F38" s="475">
        <f>YES!F34</f>
        <v>3</v>
      </c>
      <c r="G38" s="475">
        <f>YES!G34</f>
        <v>13424.59</v>
      </c>
      <c r="H38" s="475">
        <f>YES!H34</f>
        <v>20555</v>
      </c>
      <c r="I38" s="475">
        <f>YES!I34</f>
        <v>33979.589999999997</v>
      </c>
      <c r="J38" s="475">
        <f t="shared" si="0"/>
        <v>11326.529999999999</v>
      </c>
      <c r="K38" s="475">
        <f t="shared" si="1"/>
        <v>153.1145457701129</v>
      </c>
    </row>
    <row r="39" spans="1:11" s="413" customFormat="1" ht="14.25" x14ac:dyDescent="0.2">
      <c r="A39" s="414">
        <v>29</v>
      </c>
      <c r="B39" s="415" t="s">
        <v>43</v>
      </c>
      <c r="C39" s="475">
        <f>AU!C34</f>
        <v>1</v>
      </c>
      <c r="D39" s="475">
        <f>AU!D34</f>
        <v>2</v>
      </c>
      <c r="E39" s="475">
        <f>AU!E34</f>
        <v>1</v>
      </c>
      <c r="F39" s="475">
        <f>AU!F34</f>
        <v>4</v>
      </c>
      <c r="G39" s="475">
        <f>AU!G34</f>
        <v>19817</v>
      </c>
      <c r="H39" s="475">
        <f>AU!H34</f>
        <v>21752.99</v>
      </c>
      <c r="I39" s="475">
        <f>AU!I34</f>
        <v>41569.990000000005</v>
      </c>
      <c r="J39" s="475">
        <f t="shared" si="0"/>
        <v>10392.497500000001</v>
      </c>
      <c r="K39" s="475">
        <f t="shared" si="1"/>
        <v>109.76933945602261</v>
      </c>
    </row>
    <row r="40" spans="1:11" s="413" customFormat="1" ht="14.25" x14ac:dyDescent="0.2">
      <c r="A40" s="414">
        <v>30</v>
      </c>
      <c r="B40" s="415" t="s">
        <v>44</v>
      </c>
      <c r="C40" s="475">
        <f>Equitas!C34</f>
        <v>0</v>
      </c>
      <c r="D40" s="475">
        <f>Equitas!D34</f>
        <v>1</v>
      </c>
      <c r="E40" s="475">
        <f>Equitas!E34</f>
        <v>0</v>
      </c>
      <c r="F40" s="475">
        <f>Equitas!F34</f>
        <v>1</v>
      </c>
      <c r="G40" s="475">
        <f>Equitas!G34</f>
        <v>0</v>
      </c>
      <c r="H40" s="475">
        <f>Equitas!H34</f>
        <v>1714.22</v>
      </c>
      <c r="I40" s="475">
        <f>Equitas!I34</f>
        <v>1714.22</v>
      </c>
      <c r="J40" s="475">
        <f t="shared" si="0"/>
        <v>1714.22</v>
      </c>
      <c r="K40" s="475" t="e">
        <f t="shared" si="1"/>
        <v>#DIV/0!</v>
      </c>
    </row>
    <row r="41" spans="1:11" s="413" customFormat="1" ht="14.25" x14ac:dyDescent="0.2">
      <c r="A41" s="414">
        <v>31</v>
      </c>
      <c r="B41" s="415" t="s">
        <v>45</v>
      </c>
      <c r="C41" s="475">
        <f>ESAF!C34</f>
        <v>0</v>
      </c>
      <c r="D41" s="475">
        <f>ESAF!D34</f>
        <v>0</v>
      </c>
      <c r="E41" s="475">
        <f>ESAF!E34</f>
        <v>0</v>
      </c>
      <c r="F41" s="475">
        <f>ESAF!F34</f>
        <v>0</v>
      </c>
      <c r="G41" s="475">
        <f>ESAF!G34</f>
        <v>0</v>
      </c>
      <c r="H41" s="475">
        <f>ESAF!H34</f>
        <v>0</v>
      </c>
      <c r="I41" s="475">
        <f>ESAF!I34</f>
        <v>0</v>
      </c>
      <c r="J41" s="475" t="e">
        <f t="shared" si="0"/>
        <v>#DIV/0!</v>
      </c>
      <c r="K41" s="475" t="e">
        <f t="shared" si="1"/>
        <v>#DIV/0!</v>
      </c>
    </row>
    <row r="42" spans="1:11" s="413" customFormat="1" ht="14.25" x14ac:dyDescent="0.2">
      <c r="A42" s="414">
        <v>32</v>
      </c>
      <c r="B42" s="415" t="s">
        <v>46</v>
      </c>
      <c r="C42" s="475">
        <f>Fincare!C34</f>
        <v>0</v>
      </c>
      <c r="D42" s="475">
        <f>Fincare!D34</f>
        <v>0</v>
      </c>
      <c r="E42" s="475">
        <f>Fincare!E34</f>
        <v>0</v>
      </c>
      <c r="F42" s="475">
        <f>Fincare!F34</f>
        <v>0</v>
      </c>
      <c r="G42" s="475">
        <f>Fincare!G34</f>
        <v>0</v>
      </c>
      <c r="H42" s="475">
        <f>Fincare!H34</f>
        <v>0</v>
      </c>
      <c r="I42" s="475">
        <f>Fincare!I34</f>
        <v>0</v>
      </c>
      <c r="J42" s="475" t="e">
        <f t="shared" si="0"/>
        <v>#DIV/0!</v>
      </c>
      <c r="K42" s="475" t="e">
        <f t="shared" si="1"/>
        <v>#DIV/0!</v>
      </c>
    </row>
    <row r="43" spans="1:11" s="413" customFormat="1" ht="14.25" x14ac:dyDescent="0.2">
      <c r="A43" s="414">
        <v>33</v>
      </c>
      <c r="B43" s="415" t="s">
        <v>47</v>
      </c>
      <c r="C43" s="475">
        <f>Jana!C34</f>
        <v>0</v>
      </c>
      <c r="D43" s="475">
        <f>Jana!D34</f>
        <v>1</v>
      </c>
      <c r="E43" s="475">
        <f>Jana!E34</f>
        <v>1</v>
      </c>
      <c r="F43" s="475">
        <f>Jana!F34</f>
        <v>2</v>
      </c>
      <c r="G43" s="475">
        <f>Jana!G34</f>
        <v>2097.0500000000002</v>
      </c>
      <c r="H43" s="475">
        <f>Jana!H34</f>
        <v>3869.06</v>
      </c>
      <c r="I43" s="475">
        <f>Jana!I34</f>
        <v>5966.1100000000006</v>
      </c>
      <c r="J43" s="475">
        <f t="shared" si="0"/>
        <v>2983.0550000000003</v>
      </c>
      <c r="K43" s="475">
        <f t="shared" si="1"/>
        <v>184.50013113659662</v>
      </c>
    </row>
    <row r="44" spans="1:11" s="413" customFormat="1" ht="14.25" x14ac:dyDescent="0.2">
      <c r="A44" s="414">
        <v>34</v>
      </c>
      <c r="B44" s="415" t="s">
        <v>48</v>
      </c>
      <c r="C44" s="475">
        <f>Suryoday!C34</f>
        <v>0</v>
      </c>
      <c r="D44" s="475">
        <f>Suryoday!D34</f>
        <v>0</v>
      </c>
      <c r="E44" s="475">
        <f>Suryoday!E34</f>
        <v>1</v>
      </c>
      <c r="F44" s="475">
        <f>Suryoday!F34</f>
        <v>1</v>
      </c>
      <c r="G44" s="475">
        <f>Suryoday!G34</f>
        <v>10.87</v>
      </c>
      <c r="H44" s="475">
        <f>Suryoday!H34</f>
        <v>1053.67</v>
      </c>
      <c r="I44" s="475">
        <f>Suryoday!I34</f>
        <v>1064.54</v>
      </c>
      <c r="J44" s="475">
        <f t="shared" si="0"/>
        <v>1064.54</v>
      </c>
      <c r="K44" s="475">
        <f t="shared" si="1"/>
        <v>9693.376264949402</v>
      </c>
    </row>
    <row r="45" spans="1:11" s="413" customFormat="1" ht="14.25" x14ac:dyDescent="0.2">
      <c r="A45" s="414">
        <v>35</v>
      </c>
      <c r="B45" s="415" t="s">
        <v>49</v>
      </c>
      <c r="C45" s="475">
        <f>Ujjivan!C34</f>
        <v>0</v>
      </c>
      <c r="D45" s="475">
        <f>Ujjivan!D34</f>
        <v>0</v>
      </c>
      <c r="E45" s="475">
        <f>Ujjivan!E34</f>
        <v>1</v>
      </c>
      <c r="F45" s="475">
        <f>Ujjivan!F34</f>
        <v>1</v>
      </c>
      <c r="G45" s="475">
        <f>Ujjivan!G34</f>
        <v>497.03</v>
      </c>
      <c r="H45" s="475">
        <f>Ujjivan!H34</f>
        <v>3491.2</v>
      </c>
      <c r="I45" s="475">
        <f>Ujjivan!I34</f>
        <v>3988.2299999999996</v>
      </c>
      <c r="J45" s="475">
        <f t="shared" si="0"/>
        <v>3988.2299999999996</v>
      </c>
      <c r="K45" s="475">
        <f t="shared" si="1"/>
        <v>702.41232923565974</v>
      </c>
    </row>
    <row r="46" spans="1:11" s="413" customFormat="1" ht="14.25" x14ac:dyDescent="0.2">
      <c r="A46" s="414">
        <v>36</v>
      </c>
      <c r="B46" s="415" t="s">
        <v>50</v>
      </c>
      <c r="C46" s="475">
        <f>utkarsh!C34</f>
        <v>0</v>
      </c>
      <c r="D46" s="475">
        <f>utkarsh!D34</f>
        <v>0</v>
      </c>
      <c r="E46" s="475">
        <f>utkarsh!E34</f>
        <v>0</v>
      </c>
      <c r="F46" s="475">
        <f>utkarsh!F34</f>
        <v>0</v>
      </c>
      <c r="G46" s="475">
        <f>utkarsh!G34</f>
        <v>0</v>
      </c>
      <c r="H46" s="475">
        <f>utkarsh!H34</f>
        <v>0</v>
      </c>
      <c r="I46" s="475">
        <f>utkarsh!I34</f>
        <v>0</v>
      </c>
      <c r="J46" s="475" t="e">
        <f t="shared" si="0"/>
        <v>#DIV/0!</v>
      </c>
      <c r="K46" s="475" t="e">
        <f t="shared" si="1"/>
        <v>#DIV/0!</v>
      </c>
    </row>
    <row r="47" spans="1:11" s="413" customFormat="1" ht="14.25" x14ac:dyDescent="0.2">
      <c r="A47" s="414">
        <v>37</v>
      </c>
      <c r="B47" s="415" t="s">
        <v>52</v>
      </c>
      <c r="C47" s="475">
        <f>DBS!C34</f>
        <v>0</v>
      </c>
      <c r="D47" s="475">
        <f>DBS!D34</f>
        <v>0</v>
      </c>
      <c r="E47" s="475">
        <f>DBS!E34</f>
        <v>0</v>
      </c>
      <c r="F47" s="475">
        <f>DBS!F34</f>
        <v>0</v>
      </c>
      <c r="G47" s="475">
        <f>DBS!G34</f>
        <v>0</v>
      </c>
      <c r="H47" s="475">
        <f>DBS!H34</f>
        <v>0</v>
      </c>
      <c r="I47" s="475">
        <f>DBS!I34</f>
        <v>0</v>
      </c>
      <c r="J47" s="475" t="e">
        <f t="shared" si="0"/>
        <v>#DIV/0!</v>
      </c>
      <c r="K47" s="475" t="e">
        <f t="shared" si="1"/>
        <v>#DIV/0!</v>
      </c>
    </row>
    <row r="48" spans="1:11" s="413" customFormat="1" ht="14.25" x14ac:dyDescent="0.2">
      <c r="A48" s="414">
        <v>38</v>
      </c>
      <c r="B48" s="415" t="s">
        <v>54</v>
      </c>
      <c r="C48" s="475">
        <f>APB!C34</f>
        <v>0</v>
      </c>
      <c r="D48" s="475">
        <f>APB!D34</f>
        <v>0</v>
      </c>
      <c r="E48" s="475">
        <f>APB!E34</f>
        <v>0</v>
      </c>
      <c r="F48" s="475">
        <f>APB!F34</f>
        <v>0</v>
      </c>
      <c r="G48" s="475">
        <f>APB!G34</f>
        <v>0</v>
      </c>
      <c r="H48" s="475">
        <f>APB!H34</f>
        <v>0</v>
      </c>
      <c r="I48" s="475">
        <f>APB!I34</f>
        <v>0</v>
      </c>
      <c r="J48" s="475" t="e">
        <f t="shared" si="0"/>
        <v>#DIV/0!</v>
      </c>
      <c r="K48" s="475" t="e">
        <f t="shared" si="1"/>
        <v>#DIV/0!</v>
      </c>
    </row>
    <row r="49" spans="1:11" s="413" customFormat="1" ht="14.25" x14ac:dyDescent="0.2">
      <c r="A49" s="414">
        <v>39</v>
      </c>
      <c r="B49" s="415" t="s">
        <v>55</v>
      </c>
      <c r="C49" s="475">
        <f>FINO!C34</f>
        <v>0</v>
      </c>
      <c r="D49" s="475">
        <f>FINO!D34</f>
        <v>0</v>
      </c>
      <c r="E49" s="475">
        <f>FINO!E34</f>
        <v>0</v>
      </c>
      <c r="F49" s="475">
        <f>FINO!F34</f>
        <v>0</v>
      </c>
      <c r="G49" s="475">
        <f>FINO!G34</f>
        <v>0</v>
      </c>
      <c r="H49" s="475">
        <f>FINO!H34</f>
        <v>0</v>
      </c>
      <c r="I49" s="475">
        <f>FINO!I34</f>
        <v>0</v>
      </c>
      <c r="J49" s="475" t="e">
        <f t="shared" si="0"/>
        <v>#DIV/0!</v>
      </c>
      <c r="K49" s="475" t="e">
        <f t="shared" si="1"/>
        <v>#DIV/0!</v>
      </c>
    </row>
    <row r="50" spans="1:11" s="413" customFormat="1" ht="14.25" x14ac:dyDescent="0.2">
      <c r="A50" s="414">
        <v>40</v>
      </c>
      <c r="B50" s="415" t="s">
        <v>56</v>
      </c>
      <c r="C50" s="475">
        <f>'Indian Post'!C34</f>
        <v>0</v>
      </c>
      <c r="D50" s="475">
        <f>'Indian Post'!D34</f>
        <v>1</v>
      </c>
      <c r="E50" s="475">
        <f>'Indian Post'!E34</f>
        <v>0</v>
      </c>
      <c r="F50" s="475">
        <f>'Indian Post'!F34</f>
        <v>1</v>
      </c>
      <c r="G50" s="475">
        <f>'Indian Post'!G34</f>
        <v>1121.54</v>
      </c>
      <c r="H50" s="475">
        <f>'Indian Post'!H34</f>
        <v>0</v>
      </c>
      <c r="I50" s="475">
        <f>'Indian Post'!I34</f>
        <v>1121.54</v>
      </c>
      <c r="J50" s="475">
        <f t="shared" si="0"/>
        <v>1121.54</v>
      </c>
      <c r="K50" s="475">
        <f t="shared" si="1"/>
        <v>0</v>
      </c>
    </row>
    <row r="51" spans="1:11" s="413" customFormat="1" ht="14.25" x14ac:dyDescent="0.2">
      <c r="A51" s="414">
        <v>41</v>
      </c>
      <c r="B51" s="415" t="s">
        <v>58</v>
      </c>
      <c r="C51" s="475">
        <f>'Maharashtra GB'!C34</f>
        <v>9</v>
      </c>
      <c r="D51" s="475">
        <f>'Maharashtra GB'!D34</f>
        <v>3</v>
      </c>
      <c r="E51" s="475">
        <f>'Maharashtra GB'!E34</f>
        <v>0</v>
      </c>
      <c r="F51" s="475">
        <f>'Maharashtra GB'!F34</f>
        <v>12</v>
      </c>
      <c r="G51" s="475">
        <f>'Maharashtra GB'!G34</f>
        <v>26480.37</v>
      </c>
      <c r="H51" s="475">
        <f>'Maharashtra GB'!H34</f>
        <v>13640.02</v>
      </c>
      <c r="I51" s="475">
        <f>'Maharashtra GB'!I34</f>
        <v>40120.39</v>
      </c>
      <c r="J51" s="475">
        <f t="shared" si="0"/>
        <v>3343.3658333333333</v>
      </c>
      <c r="K51" s="475">
        <f t="shared" si="1"/>
        <v>51.509929808382594</v>
      </c>
    </row>
    <row r="52" spans="1:11" s="413" customFormat="1" ht="14.25" x14ac:dyDescent="0.2">
      <c r="A52" s="414">
        <v>42</v>
      </c>
      <c r="B52" s="415" t="s">
        <v>59</v>
      </c>
      <c r="C52" s="475">
        <f>'Vidharbha Konkan GB'!C34</f>
        <v>0</v>
      </c>
      <c r="D52" s="475">
        <f>'Vidharbha Konkan GB'!D34</f>
        <v>0</v>
      </c>
      <c r="E52" s="475">
        <f>'Vidharbha Konkan GB'!E34</f>
        <v>0</v>
      </c>
      <c r="F52" s="475">
        <f>'Vidharbha Konkan GB'!F34</f>
        <v>0</v>
      </c>
      <c r="G52" s="475">
        <f>'Vidharbha Konkan GB'!G34</f>
        <v>0</v>
      </c>
      <c r="H52" s="475">
        <f>'Vidharbha Konkan GB'!H34</f>
        <v>0</v>
      </c>
      <c r="I52" s="475">
        <f>'Vidharbha Konkan GB'!I34</f>
        <v>0</v>
      </c>
      <c r="J52" s="475" t="e">
        <f t="shared" si="0"/>
        <v>#DIV/0!</v>
      </c>
      <c r="K52" s="475" t="e">
        <f t="shared" si="1"/>
        <v>#DIV/0!</v>
      </c>
    </row>
    <row r="53" spans="1:11" s="413" customFormat="1" ht="14.25" x14ac:dyDescent="0.2">
      <c r="A53" s="414">
        <v>43</v>
      </c>
      <c r="B53" s="415" t="s">
        <v>61</v>
      </c>
      <c r="C53" s="475">
        <f>M.S.Coop!C34</f>
        <v>0</v>
      </c>
      <c r="D53" s="475">
        <f>M.S.Coop!D34</f>
        <v>0</v>
      </c>
      <c r="E53" s="475">
        <f>M.S.Coop!E34</f>
        <v>0</v>
      </c>
      <c r="F53" s="475">
        <f>M.S.Coop!F34</f>
        <v>0</v>
      </c>
      <c r="G53" s="475">
        <f>M.S.Coop!G34</f>
        <v>346334.46</v>
      </c>
      <c r="H53" s="475">
        <f>M.S.Coop!H34</f>
        <v>98086.080000000002</v>
      </c>
      <c r="I53" s="475">
        <f>M.S.Coop!I34</f>
        <v>444420.54000000004</v>
      </c>
      <c r="J53" s="475" t="e">
        <f t="shared" si="0"/>
        <v>#DIV/0!</v>
      </c>
      <c r="K53" s="475">
        <f t="shared" si="1"/>
        <v>28.321201418998271</v>
      </c>
    </row>
    <row r="54" spans="1:11" s="412" customFormat="1" ht="15" x14ac:dyDescent="0.2">
      <c r="A54" s="552" t="s">
        <v>63</v>
      </c>
      <c r="B54" s="553"/>
      <c r="C54" s="476">
        <f t="shared" ref="C54:I54" si="2">SUM(C4:C53)</f>
        <v>70</v>
      </c>
      <c r="D54" s="476">
        <f t="shared" si="2"/>
        <v>75</v>
      </c>
      <c r="E54" s="476">
        <f t="shared" si="2"/>
        <v>149</v>
      </c>
      <c r="F54" s="476">
        <f t="shared" si="2"/>
        <v>294</v>
      </c>
      <c r="G54" s="477">
        <f t="shared" si="2"/>
        <v>3416194.6399999992</v>
      </c>
      <c r="H54" s="477">
        <f t="shared" si="2"/>
        <v>1675706.1700000002</v>
      </c>
      <c r="I54" s="477">
        <f t="shared" si="2"/>
        <v>5091900.8100000005</v>
      </c>
      <c r="J54" s="477">
        <f t="shared" si="0"/>
        <v>17319.390510204084</v>
      </c>
      <c r="K54" s="477">
        <f t="shared" si="1"/>
        <v>49.051835348585421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.42578125" style="2" customWidth="1"/>
    <col min="8" max="8" width="11.85546875" style="2" customWidth="1"/>
    <col min="9" max="9" width="11.7109375" style="2" customWidth="1"/>
    <col min="10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187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17" customFormat="1" ht="14.25" x14ac:dyDescent="0.2">
      <c r="A11" s="418">
        <v>1</v>
      </c>
      <c r="B11" s="419" t="s">
        <v>13</v>
      </c>
      <c r="C11" s="475">
        <f>BOB!C35</f>
        <v>0</v>
      </c>
      <c r="D11" s="475">
        <f>BOB!D35</f>
        <v>2</v>
      </c>
      <c r="E11" s="475">
        <f>BOB!E35</f>
        <v>2</v>
      </c>
      <c r="F11" s="475">
        <f>BOB!F35</f>
        <v>4</v>
      </c>
      <c r="G11" s="475">
        <f>BOB!G35</f>
        <v>26148.74</v>
      </c>
      <c r="H11" s="475">
        <f>BOB!H35</f>
        <v>28381.58</v>
      </c>
      <c r="I11" s="475">
        <f>BOB!I35</f>
        <v>54530.320000000007</v>
      </c>
      <c r="J11" s="475">
        <f t="shared" ref="J11:J54" si="0">(I11/F11)</f>
        <v>13632.580000000002</v>
      </c>
      <c r="K11" s="475">
        <f t="shared" ref="K11:K54" si="1">(H11/G11)*100</f>
        <v>108.53899652526277</v>
      </c>
    </row>
    <row r="12" spans="1:11" s="417" customFormat="1" ht="14.25" x14ac:dyDescent="0.2">
      <c r="A12" s="418">
        <v>2</v>
      </c>
      <c r="B12" s="419" t="s">
        <v>14</v>
      </c>
      <c r="C12" s="475">
        <f>BOI!C35</f>
        <v>1</v>
      </c>
      <c r="D12" s="475">
        <f>BOI!D35</f>
        <v>0</v>
      </c>
      <c r="E12" s="475">
        <f>BOI!E35</f>
        <v>1</v>
      </c>
      <c r="F12" s="475">
        <f>BOI!F35</f>
        <v>2</v>
      </c>
      <c r="G12" s="475">
        <f>BOI!G35</f>
        <v>7956.45</v>
      </c>
      <c r="H12" s="475">
        <f>BOI!H35</f>
        <v>4952.5200000000004</v>
      </c>
      <c r="I12" s="475">
        <f>BOI!I35</f>
        <v>12908.970000000001</v>
      </c>
      <c r="J12" s="475">
        <f t="shared" si="0"/>
        <v>6454.4850000000006</v>
      </c>
      <c r="K12" s="475">
        <f t="shared" si="1"/>
        <v>62.245348113794478</v>
      </c>
    </row>
    <row r="13" spans="1:11" s="417" customFormat="1" ht="14.25" x14ac:dyDescent="0.2">
      <c r="A13" s="418">
        <v>3</v>
      </c>
      <c r="B13" s="419" t="s">
        <v>15</v>
      </c>
      <c r="C13" s="475">
        <f>BM!C35</f>
        <v>3</v>
      </c>
      <c r="D13" s="475">
        <f>BM!D35</f>
        <v>1</v>
      </c>
      <c r="E13" s="475">
        <f>BM!E35</f>
        <v>2</v>
      </c>
      <c r="F13" s="475">
        <f>BM!F35</f>
        <v>6</v>
      </c>
      <c r="G13" s="475">
        <f>BM!G35</f>
        <v>42369.51</v>
      </c>
      <c r="H13" s="475">
        <f>BM!H35</f>
        <v>26623.42</v>
      </c>
      <c r="I13" s="475">
        <f>BM!I35</f>
        <v>68992.929999999993</v>
      </c>
      <c r="J13" s="475">
        <f t="shared" si="0"/>
        <v>11498.821666666665</v>
      </c>
      <c r="K13" s="475">
        <f t="shared" si="1"/>
        <v>62.836270705042374</v>
      </c>
    </row>
    <row r="14" spans="1:11" s="417" customFormat="1" ht="14.25" x14ac:dyDescent="0.2">
      <c r="A14" s="418">
        <v>4</v>
      </c>
      <c r="B14" s="419" t="s">
        <v>16</v>
      </c>
      <c r="C14" s="475">
        <f>CB!C35</f>
        <v>0</v>
      </c>
      <c r="D14" s="475">
        <f>CB!D35</f>
        <v>2</v>
      </c>
      <c r="E14" s="475">
        <f>CB!E35</f>
        <v>1</v>
      </c>
      <c r="F14" s="475">
        <f>CB!F35</f>
        <v>3</v>
      </c>
      <c r="G14" s="475">
        <f>CB!G35</f>
        <v>9892.9500000000007</v>
      </c>
      <c r="H14" s="475">
        <f>CB!H35</f>
        <v>15400.8</v>
      </c>
      <c r="I14" s="475">
        <f>CB!I35</f>
        <v>25293.75</v>
      </c>
      <c r="J14" s="475">
        <f t="shared" si="0"/>
        <v>8431.25</v>
      </c>
      <c r="K14" s="475">
        <f t="shared" si="1"/>
        <v>155.67449547404968</v>
      </c>
    </row>
    <row r="15" spans="1:11" s="417" customFormat="1" ht="14.25" x14ac:dyDescent="0.2">
      <c r="A15" s="418">
        <v>5</v>
      </c>
      <c r="B15" s="419" t="s">
        <v>17</v>
      </c>
      <c r="C15" s="475">
        <f>CBI!C35</f>
        <v>0</v>
      </c>
      <c r="D15" s="475">
        <f>CBI!D35</f>
        <v>0</v>
      </c>
      <c r="E15" s="475">
        <f>CBI!E35</f>
        <v>1</v>
      </c>
      <c r="F15" s="475">
        <f>CBI!F35</f>
        <v>1</v>
      </c>
      <c r="G15" s="475">
        <f>CBI!G35</f>
        <v>3333.54</v>
      </c>
      <c r="H15" s="475">
        <f>CBI!H35</f>
        <v>3348.31</v>
      </c>
      <c r="I15" s="475">
        <f>CBI!I35</f>
        <v>6681.85</v>
      </c>
      <c r="J15" s="475">
        <f t="shared" si="0"/>
        <v>6681.85</v>
      </c>
      <c r="K15" s="475">
        <f t="shared" si="1"/>
        <v>100.44307252950317</v>
      </c>
    </row>
    <row r="16" spans="1:11" s="417" customFormat="1" ht="14.25" x14ac:dyDescent="0.2">
      <c r="A16" s="418">
        <v>6</v>
      </c>
      <c r="B16" s="419" t="s">
        <v>18</v>
      </c>
      <c r="C16" s="475">
        <f>IB!C35</f>
        <v>2</v>
      </c>
      <c r="D16" s="475">
        <f>IB!D35</f>
        <v>0</v>
      </c>
      <c r="E16" s="475">
        <f>IB!E35</f>
        <v>0</v>
      </c>
      <c r="F16" s="475">
        <f>IB!F35</f>
        <v>2</v>
      </c>
      <c r="G16" s="475">
        <f>IB!G35</f>
        <v>4676.05</v>
      </c>
      <c r="H16" s="475">
        <f>IB!H35</f>
        <v>5932.23</v>
      </c>
      <c r="I16" s="475">
        <f>IB!I35</f>
        <v>10608.279999999999</v>
      </c>
      <c r="J16" s="475">
        <f t="shared" si="0"/>
        <v>5304.1399999999994</v>
      </c>
      <c r="K16" s="475">
        <f t="shared" si="1"/>
        <v>126.86412677366579</v>
      </c>
    </row>
    <row r="17" spans="1:11" s="417" customFormat="1" ht="14.25" x14ac:dyDescent="0.2">
      <c r="A17" s="418">
        <v>7</v>
      </c>
      <c r="B17" s="419" t="s">
        <v>19</v>
      </c>
      <c r="C17" s="475">
        <f>IOB!C35</f>
        <v>0</v>
      </c>
      <c r="D17" s="475">
        <f>IOB!D35</f>
        <v>0</v>
      </c>
      <c r="E17" s="475">
        <f>IOB!E35</f>
        <v>1</v>
      </c>
      <c r="F17" s="475">
        <f>IOB!F35</f>
        <v>1</v>
      </c>
      <c r="G17" s="475">
        <f>IOB!G35</f>
        <v>3001.38</v>
      </c>
      <c r="H17" s="475">
        <f>IOB!H35</f>
        <v>3277.78</v>
      </c>
      <c r="I17" s="475">
        <f>IOB!I35</f>
        <v>6279.16</v>
      </c>
      <c r="J17" s="475">
        <f t="shared" si="0"/>
        <v>6279.16</v>
      </c>
      <c r="K17" s="475">
        <f t="shared" si="1"/>
        <v>109.20909714864496</v>
      </c>
    </row>
    <row r="18" spans="1:11" s="417" customFormat="1" ht="14.25" x14ac:dyDescent="0.2">
      <c r="A18" s="418">
        <v>8</v>
      </c>
      <c r="B18" s="419" t="s">
        <v>20</v>
      </c>
      <c r="C18" s="475">
        <f>PSB!C35</f>
        <v>0</v>
      </c>
      <c r="D18" s="475">
        <f>PSB!D35</f>
        <v>0</v>
      </c>
      <c r="E18" s="475">
        <f>PSB!E35</f>
        <v>0</v>
      </c>
      <c r="F18" s="475">
        <f>PSB!F35</f>
        <v>0</v>
      </c>
      <c r="G18" s="475">
        <f>PSB!G35</f>
        <v>0</v>
      </c>
      <c r="H18" s="475">
        <f>PSB!H35</f>
        <v>0</v>
      </c>
      <c r="I18" s="475">
        <f>PSB!I35</f>
        <v>0</v>
      </c>
      <c r="J18" s="475" t="e">
        <f t="shared" si="0"/>
        <v>#DIV/0!</v>
      </c>
      <c r="K18" s="475" t="e">
        <f t="shared" si="1"/>
        <v>#DIV/0!</v>
      </c>
    </row>
    <row r="19" spans="1:11" s="417" customFormat="1" ht="14.25" x14ac:dyDescent="0.2">
      <c r="A19" s="418">
        <v>9</v>
      </c>
      <c r="B19" s="419" t="s">
        <v>21</v>
      </c>
      <c r="C19" s="475">
        <f>PNB!C35</f>
        <v>0</v>
      </c>
      <c r="D19" s="475">
        <f>PNB!D35</f>
        <v>0</v>
      </c>
      <c r="E19" s="475">
        <f>PNB!E35</f>
        <v>1</v>
      </c>
      <c r="F19" s="475">
        <f>PNB!F35</f>
        <v>1</v>
      </c>
      <c r="G19" s="475">
        <f>PNB!G35</f>
        <v>1156.71</v>
      </c>
      <c r="H19" s="475">
        <f>PNB!H35</f>
        <v>1182.8499999999999</v>
      </c>
      <c r="I19" s="475">
        <f>PNB!I35</f>
        <v>2339.56</v>
      </c>
      <c r="J19" s="475">
        <f t="shared" si="0"/>
        <v>2339.56</v>
      </c>
      <c r="K19" s="475">
        <f t="shared" si="1"/>
        <v>102.25985769985562</v>
      </c>
    </row>
    <row r="20" spans="1:11" s="417" customFormat="1" ht="14.25" x14ac:dyDescent="0.2">
      <c r="A20" s="418">
        <v>10</v>
      </c>
      <c r="B20" s="419" t="s">
        <v>22</v>
      </c>
      <c r="C20" s="475">
        <f>SBI!C35</f>
        <v>5</v>
      </c>
      <c r="D20" s="475">
        <f>SBI!D35</f>
        <v>15</v>
      </c>
      <c r="E20" s="475">
        <f>SBI!E35</f>
        <v>11</v>
      </c>
      <c r="F20" s="475">
        <f>SBI!F35</f>
        <v>31</v>
      </c>
      <c r="G20" s="475">
        <f>SBI!G35</f>
        <v>350608.76</v>
      </c>
      <c r="H20" s="475">
        <f>SBI!H35</f>
        <v>289514.31</v>
      </c>
      <c r="I20" s="475">
        <f>SBI!I35</f>
        <v>640123.07000000007</v>
      </c>
      <c r="J20" s="475">
        <f t="shared" si="0"/>
        <v>20649.131290322584</v>
      </c>
      <c r="K20" s="475">
        <f t="shared" si="1"/>
        <v>82.574750841935611</v>
      </c>
    </row>
    <row r="21" spans="1:11" s="417" customFormat="1" ht="14.25" x14ac:dyDescent="0.2">
      <c r="A21" s="418">
        <v>11</v>
      </c>
      <c r="B21" s="419" t="s">
        <v>23</v>
      </c>
      <c r="C21" s="475">
        <f>UCO!C35</f>
        <v>0</v>
      </c>
      <c r="D21" s="475">
        <f>UCO!D35</f>
        <v>1</v>
      </c>
      <c r="E21" s="475">
        <f>UCO!E35</f>
        <v>1</v>
      </c>
      <c r="F21" s="475">
        <f>UCO!F35</f>
        <v>2</v>
      </c>
      <c r="G21" s="475">
        <f>UCO!G35</f>
        <v>5142.92</v>
      </c>
      <c r="H21" s="475">
        <f>UCO!H35</f>
        <v>9984.94</v>
      </c>
      <c r="I21" s="475">
        <f>UCO!I35</f>
        <v>15127.86</v>
      </c>
      <c r="J21" s="475">
        <f t="shared" si="0"/>
        <v>7563.93</v>
      </c>
      <c r="K21" s="475">
        <f t="shared" si="1"/>
        <v>194.14923817597787</v>
      </c>
    </row>
    <row r="22" spans="1:11" s="417" customFormat="1" ht="14.25" x14ac:dyDescent="0.2">
      <c r="A22" s="418">
        <v>12</v>
      </c>
      <c r="B22" s="419" t="s">
        <v>24</v>
      </c>
      <c r="C22" s="475">
        <f>UBI!C35</f>
        <v>0</v>
      </c>
      <c r="D22" s="475">
        <f>UBI!D35</f>
        <v>1</v>
      </c>
      <c r="E22" s="475">
        <f>UBI!E35</f>
        <v>2</v>
      </c>
      <c r="F22" s="475">
        <f>UBI!F35</f>
        <v>3</v>
      </c>
      <c r="G22" s="475">
        <f>UBI!G35</f>
        <v>18032.12</v>
      </c>
      <c r="H22" s="475">
        <f>UBI!H35</f>
        <v>20507.599999999999</v>
      </c>
      <c r="I22" s="475">
        <f>UBI!I35</f>
        <v>38539.72</v>
      </c>
      <c r="J22" s="475">
        <f t="shared" si="0"/>
        <v>12846.573333333334</v>
      </c>
      <c r="K22" s="475">
        <f t="shared" si="1"/>
        <v>113.72816951085063</v>
      </c>
    </row>
    <row r="23" spans="1:11" s="417" customFormat="1" ht="14.25" x14ac:dyDescent="0.2">
      <c r="A23" s="418">
        <v>13</v>
      </c>
      <c r="B23" s="419" t="s">
        <v>26</v>
      </c>
      <c r="C23" s="475">
        <f>AXIS!C35</f>
        <v>0</v>
      </c>
      <c r="D23" s="475">
        <f>AXIS!D35</f>
        <v>0</v>
      </c>
      <c r="E23" s="475">
        <f>AXIS!E35</f>
        <v>1</v>
      </c>
      <c r="F23" s="475">
        <f>AXIS!F35</f>
        <v>1</v>
      </c>
      <c r="G23" s="475">
        <f>AXIS!G35</f>
        <v>8169.72</v>
      </c>
      <c r="H23" s="475">
        <f>AXIS!H35</f>
        <v>854.78</v>
      </c>
      <c r="I23" s="475">
        <f>AXIS!I35</f>
        <v>9024.5</v>
      </c>
      <c r="J23" s="475">
        <f t="shared" si="0"/>
        <v>9024.5</v>
      </c>
      <c r="K23" s="475">
        <f t="shared" si="1"/>
        <v>10.462782078210758</v>
      </c>
    </row>
    <row r="24" spans="1:11" s="417" customFormat="1" ht="14.25" x14ac:dyDescent="0.2">
      <c r="A24" s="418">
        <v>14</v>
      </c>
      <c r="B24" s="419" t="s">
        <v>27</v>
      </c>
      <c r="C24" s="475">
        <f>BANDHAN!C35</f>
        <v>1</v>
      </c>
      <c r="D24" s="475">
        <f>BANDHAN!D35</f>
        <v>3</v>
      </c>
      <c r="E24" s="475">
        <f>BANDHAN!E35</f>
        <v>1</v>
      </c>
      <c r="F24" s="475">
        <f>BANDHAN!F35</f>
        <v>5</v>
      </c>
      <c r="G24" s="475">
        <f>BANDHAN!G35</f>
        <v>142.58000000000001</v>
      </c>
      <c r="H24" s="475">
        <f>BANDHAN!H35</f>
        <v>7618.11</v>
      </c>
      <c r="I24" s="475">
        <f>BANDHAN!I35</f>
        <v>7760.69</v>
      </c>
      <c r="J24" s="475">
        <f t="shared" si="0"/>
        <v>1552.1379999999999</v>
      </c>
      <c r="K24" s="475">
        <f t="shared" si="1"/>
        <v>5343.0425024547621</v>
      </c>
    </row>
    <row r="25" spans="1:11" s="417" customFormat="1" ht="14.25" x14ac:dyDescent="0.2">
      <c r="A25" s="418">
        <v>15</v>
      </c>
      <c r="B25" s="419" t="s">
        <v>28</v>
      </c>
      <c r="C25" s="475">
        <f>'CSB(CATHOLIC)'!C35</f>
        <v>0</v>
      </c>
      <c r="D25" s="475">
        <f>'CSB(CATHOLIC)'!D35</f>
        <v>0</v>
      </c>
      <c r="E25" s="475">
        <f>'CSB(CATHOLIC)'!E35</f>
        <v>0</v>
      </c>
      <c r="F25" s="475">
        <f>'CSB(CATHOLIC)'!F35</f>
        <v>0</v>
      </c>
      <c r="G25" s="475">
        <f>'CSB(CATHOLIC)'!G35</f>
        <v>0</v>
      </c>
      <c r="H25" s="475">
        <f>'CSB(CATHOLIC)'!H35</f>
        <v>0</v>
      </c>
      <c r="I25" s="475">
        <f>'CSB(CATHOLIC)'!I35</f>
        <v>0</v>
      </c>
      <c r="J25" s="475" t="e">
        <f t="shared" si="0"/>
        <v>#DIV/0!</v>
      </c>
      <c r="K25" s="475" t="e">
        <f t="shared" si="1"/>
        <v>#DIV/0!</v>
      </c>
    </row>
    <row r="26" spans="1:11" s="417" customFormat="1" ht="14.25" x14ac:dyDescent="0.2">
      <c r="A26" s="418">
        <v>16</v>
      </c>
      <c r="B26" s="419" t="s">
        <v>29</v>
      </c>
      <c r="C26" s="475">
        <f>DCB!C35</f>
        <v>0</v>
      </c>
      <c r="D26" s="475">
        <f>DCB!D35</f>
        <v>0</v>
      </c>
      <c r="E26" s="475">
        <f>DCB!E35</f>
        <v>0</v>
      </c>
      <c r="F26" s="475">
        <f>DCB!F35</f>
        <v>0</v>
      </c>
      <c r="G26" s="475">
        <f>DCB!G35</f>
        <v>0</v>
      </c>
      <c r="H26" s="475">
        <f>DCB!H35</f>
        <v>0</v>
      </c>
      <c r="I26" s="475">
        <f>DCB!I35</f>
        <v>0</v>
      </c>
      <c r="J26" s="475" t="e">
        <f t="shared" si="0"/>
        <v>#DIV/0!</v>
      </c>
      <c r="K26" s="475" t="e">
        <f t="shared" si="1"/>
        <v>#DIV/0!</v>
      </c>
    </row>
    <row r="27" spans="1:11" s="417" customFormat="1" ht="14.25" x14ac:dyDescent="0.2">
      <c r="A27" s="418">
        <v>17</v>
      </c>
      <c r="B27" s="419" t="s">
        <v>30</v>
      </c>
      <c r="C27" s="475">
        <f>DHANLAXMI!C35</f>
        <v>0</v>
      </c>
      <c r="D27" s="475">
        <f>DHANLAXMI!D35</f>
        <v>0</v>
      </c>
      <c r="E27" s="475">
        <f>DHANLAXMI!E35</f>
        <v>0</v>
      </c>
      <c r="F27" s="475">
        <f>DHANLAXMI!F35</f>
        <v>0</v>
      </c>
      <c r="G27" s="475">
        <f>DHANLAXMI!G35</f>
        <v>0</v>
      </c>
      <c r="H27" s="475">
        <f>DHANLAXMI!H35</f>
        <v>0</v>
      </c>
      <c r="I27" s="475">
        <f>DHANLAXMI!I35</f>
        <v>0</v>
      </c>
      <c r="J27" s="475" t="e">
        <f t="shared" si="0"/>
        <v>#DIV/0!</v>
      </c>
      <c r="K27" s="475" t="e">
        <f t="shared" si="1"/>
        <v>#DIV/0!</v>
      </c>
    </row>
    <row r="28" spans="1:11" s="417" customFormat="1" ht="14.25" x14ac:dyDescent="0.2">
      <c r="A28" s="418">
        <v>18</v>
      </c>
      <c r="B28" s="419" t="s">
        <v>31</v>
      </c>
      <c r="C28" s="475">
        <f>FEDERAL!C35</f>
        <v>0</v>
      </c>
      <c r="D28" s="475">
        <f>FEDERAL!D35</f>
        <v>0</v>
      </c>
      <c r="E28" s="475">
        <f>FEDERAL!E35</f>
        <v>0</v>
      </c>
      <c r="F28" s="475">
        <f>FEDERAL!F35</f>
        <v>0</v>
      </c>
      <c r="G28" s="475">
        <f>FEDERAL!G35</f>
        <v>0</v>
      </c>
      <c r="H28" s="475">
        <f>FEDERAL!H35</f>
        <v>0</v>
      </c>
      <c r="I28" s="475">
        <f>FEDERAL!I35</f>
        <v>0</v>
      </c>
      <c r="J28" s="475" t="e">
        <f t="shared" si="0"/>
        <v>#DIV/0!</v>
      </c>
      <c r="K28" s="475" t="e">
        <f t="shared" si="1"/>
        <v>#DIV/0!</v>
      </c>
    </row>
    <row r="29" spans="1:11" s="417" customFormat="1" ht="14.25" x14ac:dyDescent="0.2">
      <c r="A29" s="418">
        <v>19</v>
      </c>
      <c r="B29" s="419" t="s">
        <v>32</v>
      </c>
      <c r="C29" s="475">
        <f>HDFC!C35</f>
        <v>0</v>
      </c>
      <c r="D29" s="475">
        <f>HDFC!D35</f>
        <v>2</v>
      </c>
      <c r="E29" s="475">
        <f>HDFC!E35</f>
        <v>1</v>
      </c>
      <c r="F29" s="475">
        <f>HDFC!F35</f>
        <v>3</v>
      </c>
      <c r="G29" s="475">
        <f>HDFC!G35</f>
        <v>14727.59</v>
      </c>
      <c r="H29" s="475">
        <f>HDFC!H35</f>
        <v>41132.550000000003</v>
      </c>
      <c r="I29" s="475">
        <f>HDFC!I35</f>
        <v>55860.14</v>
      </c>
      <c r="J29" s="475">
        <f t="shared" si="0"/>
        <v>18620.046666666665</v>
      </c>
      <c r="K29" s="475">
        <f t="shared" si="1"/>
        <v>279.28907580941626</v>
      </c>
    </row>
    <row r="30" spans="1:11" s="417" customFormat="1" ht="14.25" x14ac:dyDescent="0.2">
      <c r="A30" s="418">
        <v>20</v>
      </c>
      <c r="B30" s="419" t="s">
        <v>33</v>
      </c>
      <c r="C30" s="475">
        <f>ICICI!C35</f>
        <v>0</v>
      </c>
      <c r="D30" s="475">
        <f>ICICI!D35</f>
        <v>3</v>
      </c>
      <c r="E30" s="475">
        <f>ICICI!E35</f>
        <v>1</v>
      </c>
      <c r="F30" s="475">
        <f>ICICI!F35</f>
        <v>4</v>
      </c>
      <c r="G30" s="475">
        <f>ICICI!G35</f>
        <v>17399.25</v>
      </c>
      <c r="H30" s="475">
        <f>ICICI!H35</f>
        <v>22065.64</v>
      </c>
      <c r="I30" s="475">
        <f>ICICI!I35</f>
        <v>39464.89</v>
      </c>
      <c r="J30" s="475">
        <f t="shared" si="0"/>
        <v>9866.2224999999999</v>
      </c>
      <c r="K30" s="475">
        <f t="shared" si="1"/>
        <v>126.81948934580514</v>
      </c>
    </row>
    <row r="31" spans="1:11" s="417" customFormat="1" ht="14.25" x14ac:dyDescent="0.2">
      <c r="A31" s="418">
        <v>21</v>
      </c>
      <c r="B31" s="419" t="s">
        <v>34</v>
      </c>
      <c r="C31" s="475">
        <f>IDBI!C35</f>
        <v>0</v>
      </c>
      <c r="D31" s="475">
        <f>IDBI!D35</f>
        <v>1</v>
      </c>
      <c r="E31" s="475">
        <f>IDBI!E35</f>
        <v>1</v>
      </c>
      <c r="F31" s="475">
        <f>IDBI!F35</f>
        <v>2</v>
      </c>
      <c r="G31" s="475">
        <f>IDBI!G35</f>
        <v>14116.29</v>
      </c>
      <c r="H31" s="475">
        <f>IDBI!H35</f>
        <v>8511.68</v>
      </c>
      <c r="I31" s="475">
        <f>IDBI!I35</f>
        <v>22627.97</v>
      </c>
      <c r="J31" s="475">
        <f t="shared" si="0"/>
        <v>11313.985000000001</v>
      </c>
      <c r="K31" s="475">
        <f t="shared" si="1"/>
        <v>60.296862702593955</v>
      </c>
    </row>
    <row r="32" spans="1:11" s="417" customFormat="1" ht="14.25" x14ac:dyDescent="0.2">
      <c r="A32" s="418">
        <v>22</v>
      </c>
      <c r="B32" s="419" t="s">
        <v>35</v>
      </c>
      <c r="C32" s="475">
        <f>IDFC!C35</f>
        <v>0</v>
      </c>
      <c r="D32" s="475">
        <f>IDFC!D35</f>
        <v>0</v>
      </c>
      <c r="E32" s="475">
        <f>IDFC!E35</f>
        <v>0</v>
      </c>
      <c r="F32" s="475">
        <f>IDFC!F35</f>
        <v>0</v>
      </c>
      <c r="G32" s="475">
        <f>IDFC!G35</f>
        <v>0</v>
      </c>
      <c r="H32" s="475">
        <f>IDFC!H35</f>
        <v>0</v>
      </c>
      <c r="I32" s="475">
        <f>IDFC!I35</f>
        <v>0</v>
      </c>
      <c r="J32" s="475" t="e">
        <f t="shared" si="0"/>
        <v>#DIV/0!</v>
      </c>
      <c r="K32" s="475" t="e">
        <f t="shared" si="1"/>
        <v>#DIV/0!</v>
      </c>
    </row>
    <row r="33" spans="1:11" s="417" customFormat="1" ht="14.25" x14ac:dyDescent="0.2">
      <c r="A33" s="418">
        <v>23</v>
      </c>
      <c r="B33" s="419" t="s">
        <v>36</v>
      </c>
      <c r="C33" s="475">
        <f>INDUSIND!C35</f>
        <v>0</v>
      </c>
      <c r="D33" s="475">
        <f>INDUSIND!D35</f>
        <v>0</v>
      </c>
      <c r="E33" s="475">
        <f>INDUSIND!E35</f>
        <v>1</v>
      </c>
      <c r="F33" s="475">
        <f>INDUSIND!F35</f>
        <v>1</v>
      </c>
      <c r="G33" s="475">
        <f>INDUSIND!G35</f>
        <v>0</v>
      </c>
      <c r="H33" s="475">
        <f>INDUSIND!H35</f>
        <v>12866.56</v>
      </c>
      <c r="I33" s="475">
        <f>INDUSIND!I35</f>
        <v>12866.56</v>
      </c>
      <c r="J33" s="475">
        <f t="shared" si="0"/>
        <v>12866.56</v>
      </c>
      <c r="K33" s="475" t="e">
        <f t="shared" si="1"/>
        <v>#DIV/0!</v>
      </c>
    </row>
    <row r="34" spans="1:11" s="417" customFormat="1" ht="14.25" x14ac:dyDescent="0.2">
      <c r="A34" s="418">
        <v>24</v>
      </c>
      <c r="B34" s="419" t="s">
        <v>37</v>
      </c>
      <c r="C34" s="475">
        <f>KB!C35</f>
        <v>0</v>
      </c>
      <c r="D34" s="475">
        <f>KB!D35</f>
        <v>0</v>
      </c>
      <c r="E34" s="475">
        <f>KB!E35</f>
        <v>0</v>
      </c>
      <c r="F34" s="475">
        <f>KB!F35</f>
        <v>0</v>
      </c>
      <c r="G34" s="475">
        <f>KB!G35</f>
        <v>0</v>
      </c>
      <c r="H34" s="475">
        <f>KB!H35</f>
        <v>0</v>
      </c>
      <c r="I34" s="475">
        <f>KB!I35</f>
        <v>0</v>
      </c>
      <c r="J34" s="475" t="e">
        <f t="shared" si="0"/>
        <v>#DIV/0!</v>
      </c>
      <c r="K34" s="475" t="e">
        <f t="shared" si="1"/>
        <v>#DIV/0!</v>
      </c>
    </row>
    <row r="35" spans="1:11" s="417" customFormat="1" ht="14.25" x14ac:dyDescent="0.2">
      <c r="A35" s="418">
        <v>25</v>
      </c>
      <c r="B35" s="419" t="s">
        <v>38</v>
      </c>
      <c r="C35" s="475">
        <f>KARUR!C35</f>
        <v>0</v>
      </c>
      <c r="D35" s="475">
        <f>KARUR!D35</f>
        <v>0</v>
      </c>
      <c r="E35" s="475">
        <f>KARUR!E35</f>
        <v>0</v>
      </c>
      <c r="F35" s="475">
        <f>KARUR!F35</f>
        <v>0</v>
      </c>
      <c r="G35" s="475">
        <f>KARUR!G35</f>
        <v>0</v>
      </c>
      <c r="H35" s="475">
        <f>KARUR!H35</f>
        <v>0</v>
      </c>
      <c r="I35" s="475">
        <f>KARUR!I35</f>
        <v>0</v>
      </c>
      <c r="J35" s="475" t="e">
        <f t="shared" si="0"/>
        <v>#DIV/0!</v>
      </c>
      <c r="K35" s="475" t="e">
        <f t="shared" si="1"/>
        <v>#DIV/0!</v>
      </c>
    </row>
    <row r="36" spans="1:11" s="417" customFormat="1" ht="14.25" x14ac:dyDescent="0.2">
      <c r="A36" s="418">
        <v>26</v>
      </c>
      <c r="B36" s="419" t="s">
        <v>39</v>
      </c>
      <c r="C36" s="475">
        <f>KOTAK!C35</f>
        <v>1</v>
      </c>
      <c r="D36" s="475">
        <f>KOTAK!D35</f>
        <v>0</v>
      </c>
      <c r="E36" s="475">
        <f>KOTAK!E35</f>
        <v>0</v>
      </c>
      <c r="F36" s="475">
        <f>KOTAK!F35</f>
        <v>1</v>
      </c>
      <c r="G36" s="475">
        <f>KOTAK!G35</f>
        <v>393.06</v>
      </c>
      <c r="H36" s="475">
        <f>KOTAK!H35</f>
        <v>23.91</v>
      </c>
      <c r="I36" s="475">
        <f>KOTAK!I35</f>
        <v>416.97</v>
      </c>
      <c r="J36" s="475">
        <f t="shared" si="0"/>
        <v>416.97</v>
      </c>
      <c r="K36" s="475">
        <f t="shared" si="1"/>
        <v>6.083040757136315</v>
      </c>
    </row>
    <row r="37" spans="1:11" s="417" customFormat="1" ht="14.25" x14ac:dyDescent="0.2">
      <c r="A37" s="418">
        <v>27</v>
      </c>
      <c r="B37" s="419" t="s">
        <v>40</v>
      </c>
      <c r="C37" s="475">
        <f>RBL!C35</f>
        <v>0</v>
      </c>
      <c r="D37" s="475">
        <f>RBL!D35</f>
        <v>0</v>
      </c>
      <c r="E37" s="475">
        <f>RBL!E35</f>
        <v>0</v>
      </c>
      <c r="F37" s="475">
        <f>RBL!F35</f>
        <v>0</v>
      </c>
      <c r="G37" s="475">
        <f>RBL!G35</f>
        <v>0</v>
      </c>
      <c r="H37" s="475">
        <f>RBL!H35</f>
        <v>0</v>
      </c>
      <c r="I37" s="475">
        <f>RBL!I35</f>
        <v>0</v>
      </c>
      <c r="J37" s="475" t="e">
        <f t="shared" si="0"/>
        <v>#DIV/0!</v>
      </c>
      <c r="K37" s="475" t="e">
        <f t="shared" si="1"/>
        <v>#DIV/0!</v>
      </c>
    </row>
    <row r="38" spans="1:11" s="417" customFormat="1" ht="14.25" x14ac:dyDescent="0.2">
      <c r="A38" s="418">
        <v>28</v>
      </c>
      <c r="B38" s="419" t="s">
        <v>41</v>
      </c>
      <c r="C38" s="475">
        <f>YES!C35</f>
        <v>0</v>
      </c>
      <c r="D38" s="475">
        <f>YES!D35</f>
        <v>0</v>
      </c>
      <c r="E38" s="475">
        <f>YES!E35</f>
        <v>0</v>
      </c>
      <c r="F38" s="475">
        <f>YES!F35</f>
        <v>0</v>
      </c>
      <c r="G38" s="475">
        <f>YES!G35</f>
        <v>0</v>
      </c>
      <c r="H38" s="475">
        <f>YES!H35</f>
        <v>0</v>
      </c>
      <c r="I38" s="475">
        <f>YES!I35</f>
        <v>0</v>
      </c>
      <c r="J38" s="475" t="e">
        <f t="shared" si="0"/>
        <v>#DIV/0!</v>
      </c>
      <c r="K38" s="475" t="e">
        <f t="shared" si="1"/>
        <v>#DIV/0!</v>
      </c>
    </row>
    <row r="39" spans="1:11" s="417" customFormat="1" ht="14.25" x14ac:dyDescent="0.2">
      <c r="A39" s="418">
        <v>29</v>
      </c>
      <c r="B39" s="419" t="s">
        <v>43</v>
      </c>
      <c r="C39" s="475">
        <f>AU!C35</f>
        <v>0</v>
      </c>
      <c r="D39" s="475">
        <f>AU!D35</f>
        <v>0</v>
      </c>
      <c r="E39" s="475">
        <f>AU!E35</f>
        <v>0</v>
      </c>
      <c r="F39" s="475">
        <f>AU!F35</f>
        <v>0</v>
      </c>
      <c r="G39" s="475">
        <f>AU!G35</f>
        <v>0</v>
      </c>
      <c r="H39" s="475">
        <f>AU!H35</f>
        <v>0</v>
      </c>
      <c r="I39" s="475">
        <f>AU!I35</f>
        <v>0</v>
      </c>
      <c r="J39" s="475" t="e">
        <f t="shared" si="0"/>
        <v>#DIV/0!</v>
      </c>
      <c r="K39" s="475" t="e">
        <f t="shared" si="1"/>
        <v>#DIV/0!</v>
      </c>
    </row>
    <row r="40" spans="1:11" s="417" customFormat="1" ht="14.25" x14ac:dyDescent="0.2">
      <c r="A40" s="418">
        <v>30</v>
      </c>
      <c r="B40" s="419" t="s">
        <v>44</v>
      </c>
      <c r="C40" s="475">
        <f>Equitas!C35</f>
        <v>0</v>
      </c>
      <c r="D40" s="475">
        <f>Equitas!D35</f>
        <v>0</v>
      </c>
      <c r="E40" s="475">
        <f>Equitas!E35</f>
        <v>0</v>
      </c>
      <c r="F40" s="475">
        <f>Equitas!F35</f>
        <v>0</v>
      </c>
      <c r="G40" s="475">
        <f>Equitas!G35</f>
        <v>0</v>
      </c>
      <c r="H40" s="475">
        <f>Equitas!H35</f>
        <v>0</v>
      </c>
      <c r="I40" s="475">
        <f>Equitas!I35</f>
        <v>0</v>
      </c>
      <c r="J40" s="475" t="e">
        <f t="shared" si="0"/>
        <v>#DIV/0!</v>
      </c>
      <c r="K40" s="475" t="e">
        <f t="shared" si="1"/>
        <v>#DIV/0!</v>
      </c>
    </row>
    <row r="41" spans="1:11" s="417" customFormat="1" ht="14.25" x14ac:dyDescent="0.2">
      <c r="A41" s="418">
        <v>31</v>
      </c>
      <c r="B41" s="419" t="s">
        <v>45</v>
      </c>
      <c r="C41" s="475">
        <f>ESAF!C35</f>
        <v>0</v>
      </c>
      <c r="D41" s="475">
        <f>ESAF!D35</f>
        <v>0</v>
      </c>
      <c r="E41" s="475">
        <f>ESAF!E35</f>
        <v>0</v>
      </c>
      <c r="F41" s="475">
        <f>ESAF!F35</f>
        <v>0</v>
      </c>
      <c r="G41" s="475">
        <f>ESAF!G35</f>
        <v>0</v>
      </c>
      <c r="H41" s="475">
        <f>ESAF!H35</f>
        <v>0</v>
      </c>
      <c r="I41" s="475">
        <f>ESAF!I35</f>
        <v>0</v>
      </c>
      <c r="J41" s="475" t="e">
        <f t="shared" si="0"/>
        <v>#DIV/0!</v>
      </c>
      <c r="K41" s="475" t="e">
        <f t="shared" si="1"/>
        <v>#DIV/0!</v>
      </c>
    </row>
    <row r="42" spans="1:11" s="417" customFormat="1" ht="14.25" x14ac:dyDescent="0.2">
      <c r="A42" s="418">
        <v>32</v>
      </c>
      <c r="B42" s="419" t="s">
        <v>46</v>
      </c>
      <c r="C42" s="475">
        <f>Fincare!C35</f>
        <v>0</v>
      </c>
      <c r="D42" s="475">
        <f>Fincare!D35</f>
        <v>0</v>
      </c>
      <c r="E42" s="475">
        <f>Fincare!E35</f>
        <v>0</v>
      </c>
      <c r="F42" s="475">
        <f>Fincare!F35</f>
        <v>0</v>
      </c>
      <c r="G42" s="475">
        <f>Fincare!G35</f>
        <v>0</v>
      </c>
      <c r="H42" s="475">
        <f>Fincare!H35</f>
        <v>0</v>
      </c>
      <c r="I42" s="475">
        <f>Fincare!I35</f>
        <v>0</v>
      </c>
      <c r="J42" s="475" t="e">
        <f t="shared" si="0"/>
        <v>#DIV/0!</v>
      </c>
      <c r="K42" s="475" t="e">
        <f t="shared" si="1"/>
        <v>#DIV/0!</v>
      </c>
    </row>
    <row r="43" spans="1:11" s="417" customFormat="1" ht="14.25" x14ac:dyDescent="0.2">
      <c r="A43" s="418">
        <v>33</v>
      </c>
      <c r="B43" s="419" t="s">
        <v>47</v>
      </c>
      <c r="C43" s="475">
        <f>Jana!C35</f>
        <v>0</v>
      </c>
      <c r="D43" s="475">
        <f>Jana!D35</f>
        <v>0</v>
      </c>
      <c r="E43" s="475">
        <f>Jana!E35</f>
        <v>0</v>
      </c>
      <c r="F43" s="475">
        <f>Jana!F35</f>
        <v>0</v>
      </c>
      <c r="G43" s="475">
        <f>Jana!G35</f>
        <v>0</v>
      </c>
      <c r="H43" s="475">
        <f>Jana!H35</f>
        <v>0</v>
      </c>
      <c r="I43" s="475">
        <f>Jana!I35</f>
        <v>0</v>
      </c>
      <c r="J43" s="475" t="e">
        <f t="shared" si="0"/>
        <v>#DIV/0!</v>
      </c>
      <c r="K43" s="475" t="e">
        <f t="shared" si="1"/>
        <v>#DIV/0!</v>
      </c>
    </row>
    <row r="44" spans="1:11" s="417" customFormat="1" ht="14.25" x14ac:dyDescent="0.2">
      <c r="A44" s="418">
        <v>34</v>
      </c>
      <c r="B44" s="419" t="s">
        <v>48</v>
      </c>
      <c r="C44" s="475">
        <f>Suryoday!C35</f>
        <v>0</v>
      </c>
      <c r="D44" s="475">
        <f>Suryoday!D35</f>
        <v>0</v>
      </c>
      <c r="E44" s="475">
        <f>Suryoday!E35</f>
        <v>0</v>
      </c>
      <c r="F44" s="475">
        <f>Suryoday!F35</f>
        <v>0</v>
      </c>
      <c r="G44" s="475">
        <f>Suryoday!G35</f>
        <v>0</v>
      </c>
      <c r="H44" s="475">
        <f>Suryoday!H35</f>
        <v>0</v>
      </c>
      <c r="I44" s="475">
        <f>Suryoday!I35</f>
        <v>0</v>
      </c>
      <c r="J44" s="475" t="e">
        <f t="shared" si="0"/>
        <v>#DIV/0!</v>
      </c>
      <c r="K44" s="475" t="e">
        <f t="shared" si="1"/>
        <v>#DIV/0!</v>
      </c>
    </row>
    <row r="45" spans="1:11" s="417" customFormat="1" ht="14.25" x14ac:dyDescent="0.2">
      <c r="A45" s="418">
        <v>35</v>
      </c>
      <c r="B45" s="419" t="s">
        <v>49</v>
      </c>
      <c r="C45" s="475">
        <f>Ujjivan!C35</f>
        <v>0</v>
      </c>
      <c r="D45" s="475">
        <f>Ujjivan!D35</f>
        <v>0</v>
      </c>
      <c r="E45" s="475">
        <f>Ujjivan!E35</f>
        <v>0</v>
      </c>
      <c r="F45" s="475">
        <f>Ujjivan!F35</f>
        <v>0</v>
      </c>
      <c r="G45" s="475">
        <f>Ujjivan!G35</f>
        <v>0</v>
      </c>
      <c r="H45" s="475">
        <f>Ujjivan!H35</f>
        <v>0</v>
      </c>
      <c r="I45" s="475">
        <f>Ujjivan!I35</f>
        <v>0</v>
      </c>
      <c r="J45" s="475" t="e">
        <f t="shared" si="0"/>
        <v>#DIV/0!</v>
      </c>
      <c r="K45" s="475" t="e">
        <f t="shared" si="1"/>
        <v>#DIV/0!</v>
      </c>
    </row>
    <row r="46" spans="1:11" s="417" customFormat="1" ht="14.25" x14ac:dyDescent="0.2">
      <c r="A46" s="418">
        <v>36</v>
      </c>
      <c r="B46" s="419" t="s">
        <v>50</v>
      </c>
      <c r="C46" s="475">
        <f>utkarsh!C35</f>
        <v>0</v>
      </c>
      <c r="D46" s="475">
        <f>utkarsh!D35</f>
        <v>0</v>
      </c>
      <c r="E46" s="475">
        <f>utkarsh!E35</f>
        <v>0</v>
      </c>
      <c r="F46" s="475">
        <f>utkarsh!F35</f>
        <v>0</v>
      </c>
      <c r="G46" s="475">
        <f>utkarsh!G35</f>
        <v>0</v>
      </c>
      <c r="H46" s="475">
        <f>utkarsh!H35</f>
        <v>0</v>
      </c>
      <c r="I46" s="475">
        <f>utkarsh!I35</f>
        <v>0</v>
      </c>
      <c r="J46" s="475" t="e">
        <f t="shared" si="0"/>
        <v>#DIV/0!</v>
      </c>
      <c r="K46" s="475" t="e">
        <f t="shared" si="1"/>
        <v>#DIV/0!</v>
      </c>
    </row>
    <row r="47" spans="1:11" s="417" customFormat="1" ht="14.25" x14ac:dyDescent="0.2">
      <c r="A47" s="418">
        <v>37</v>
      </c>
      <c r="B47" s="419" t="s">
        <v>52</v>
      </c>
      <c r="C47" s="475">
        <f>DBS!C35</f>
        <v>0</v>
      </c>
      <c r="D47" s="475">
        <f>DBS!D35</f>
        <v>0</v>
      </c>
      <c r="E47" s="475">
        <f>DBS!E35</f>
        <v>0</v>
      </c>
      <c r="F47" s="475">
        <f>DBS!F35</f>
        <v>0</v>
      </c>
      <c r="G47" s="475">
        <f>DBS!G35</f>
        <v>0</v>
      </c>
      <c r="H47" s="475">
        <f>DBS!H35</f>
        <v>0</v>
      </c>
      <c r="I47" s="475">
        <f>DBS!I35</f>
        <v>0</v>
      </c>
      <c r="J47" s="475" t="e">
        <f t="shared" si="0"/>
        <v>#DIV/0!</v>
      </c>
      <c r="K47" s="475" t="e">
        <f t="shared" si="1"/>
        <v>#DIV/0!</v>
      </c>
    </row>
    <row r="48" spans="1:11" s="417" customFormat="1" ht="14.25" x14ac:dyDescent="0.2">
      <c r="A48" s="418">
        <v>38</v>
      </c>
      <c r="B48" s="419" t="s">
        <v>54</v>
      </c>
      <c r="C48" s="475">
        <f>APB!C35</f>
        <v>0</v>
      </c>
      <c r="D48" s="475">
        <f>APB!D35</f>
        <v>0</v>
      </c>
      <c r="E48" s="475">
        <f>APB!E35</f>
        <v>0</v>
      </c>
      <c r="F48" s="475">
        <f>APB!F35</f>
        <v>0</v>
      </c>
      <c r="G48" s="475">
        <f>APB!G35</f>
        <v>0</v>
      </c>
      <c r="H48" s="475">
        <f>APB!H35</f>
        <v>0</v>
      </c>
      <c r="I48" s="475">
        <f>APB!I35</f>
        <v>0</v>
      </c>
      <c r="J48" s="475" t="e">
        <f t="shared" si="0"/>
        <v>#DIV/0!</v>
      </c>
      <c r="K48" s="475" t="e">
        <f t="shared" si="1"/>
        <v>#DIV/0!</v>
      </c>
    </row>
    <row r="49" spans="1:11" s="417" customFormat="1" ht="14.25" x14ac:dyDescent="0.2">
      <c r="A49" s="418">
        <v>39</v>
      </c>
      <c r="B49" s="419" t="s">
        <v>55</v>
      </c>
      <c r="C49" s="475">
        <f>FINO!C35</f>
        <v>0</v>
      </c>
      <c r="D49" s="475">
        <f>FINO!D35</f>
        <v>0</v>
      </c>
      <c r="E49" s="475">
        <f>FINO!E35</f>
        <v>0</v>
      </c>
      <c r="F49" s="475">
        <f>FINO!F35</f>
        <v>0</v>
      </c>
      <c r="G49" s="475">
        <f>FINO!G35</f>
        <v>0</v>
      </c>
      <c r="H49" s="475">
        <f>FINO!H35</f>
        <v>0</v>
      </c>
      <c r="I49" s="475">
        <f>FINO!I35</f>
        <v>0</v>
      </c>
      <c r="J49" s="475" t="e">
        <f t="shared" si="0"/>
        <v>#DIV/0!</v>
      </c>
      <c r="K49" s="475" t="e">
        <f t="shared" si="1"/>
        <v>#DIV/0!</v>
      </c>
    </row>
    <row r="50" spans="1:11" s="417" customFormat="1" ht="14.25" x14ac:dyDescent="0.2">
      <c r="A50" s="418">
        <v>40</v>
      </c>
      <c r="B50" s="419" t="s">
        <v>56</v>
      </c>
      <c r="C50" s="475">
        <f>'Indian Post'!C35</f>
        <v>0</v>
      </c>
      <c r="D50" s="475">
        <f>'Indian Post'!D35</f>
        <v>0</v>
      </c>
      <c r="E50" s="475">
        <f>'Indian Post'!E35</f>
        <v>1</v>
      </c>
      <c r="F50" s="475">
        <f>'Indian Post'!F35</f>
        <v>1</v>
      </c>
      <c r="G50" s="475">
        <f>'Indian Post'!G35</f>
        <v>700.47</v>
      </c>
      <c r="H50" s="475">
        <f>'Indian Post'!H35</f>
        <v>0</v>
      </c>
      <c r="I50" s="475">
        <f>'Indian Post'!I35</f>
        <v>700.47</v>
      </c>
      <c r="J50" s="475">
        <f t="shared" si="0"/>
        <v>700.47</v>
      </c>
      <c r="K50" s="475">
        <f t="shared" si="1"/>
        <v>0</v>
      </c>
    </row>
    <row r="51" spans="1:11" s="417" customFormat="1" ht="14.25" x14ac:dyDescent="0.2">
      <c r="A51" s="418">
        <v>41</v>
      </c>
      <c r="B51" s="419" t="s">
        <v>58</v>
      </c>
      <c r="C51" s="475">
        <f>'Maharashtra GB'!C35</f>
        <v>23</v>
      </c>
      <c r="D51" s="475">
        <f>'Maharashtra GB'!D35</f>
        <v>10</v>
      </c>
      <c r="E51" s="475">
        <f>'Maharashtra GB'!E35</f>
        <v>4</v>
      </c>
      <c r="F51" s="475">
        <f>'Maharashtra GB'!F35</f>
        <v>37</v>
      </c>
      <c r="G51" s="475">
        <f>'Maharashtra GB'!G35</f>
        <v>116387.11</v>
      </c>
      <c r="H51" s="475">
        <f>'Maharashtra GB'!H35</f>
        <v>89407.89</v>
      </c>
      <c r="I51" s="475">
        <f>'Maharashtra GB'!I35</f>
        <v>205795</v>
      </c>
      <c r="J51" s="475">
        <f t="shared" si="0"/>
        <v>5562.0270270270266</v>
      </c>
      <c r="K51" s="475">
        <f t="shared" si="1"/>
        <v>76.819408953448544</v>
      </c>
    </row>
    <row r="52" spans="1:11" s="417" customFormat="1" ht="14.25" x14ac:dyDescent="0.2">
      <c r="A52" s="418">
        <v>42</v>
      </c>
      <c r="B52" s="419" t="s">
        <v>59</v>
      </c>
      <c r="C52" s="475">
        <f>'Vidharbha Konkan GB'!C35</f>
        <v>0</v>
      </c>
      <c r="D52" s="475">
        <f>'Vidharbha Konkan GB'!D35</f>
        <v>0</v>
      </c>
      <c r="E52" s="475">
        <f>'Vidharbha Konkan GB'!E35</f>
        <v>0</v>
      </c>
      <c r="F52" s="475">
        <f>'Vidharbha Konkan GB'!F35</f>
        <v>0</v>
      </c>
      <c r="G52" s="475">
        <f>'Vidharbha Konkan GB'!G35</f>
        <v>0</v>
      </c>
      <c r="H52" s="475">
        <f>'Vidharbha Konkan GB'!H35</f>
        <v>0</v>
      </c>
      <c r="I52" s="475">
        <f>'Vidharbha Konkan GB'!I35</f>
        <v>0</v>
      </c>
      <c r="J52" s="475" t="e">
        <f t="shared" si="0"/>
        <v>#DIV/0!</v>
      </c>
      <c r="K52" s="475" t="e">
        <f t="shared" si="1"/>
        <v>#DIV/0!</v>
      </c>
    </row>
    <row r="53" spans="1:11" s="417" customFormat="1" ht="14.25" x14ac:dyDescent="0.2">
      <c r="A53" s="418">
        <v>43</v>
      </c>
      <c r="B53" s="419" t="s">
        <v>61</v>
      </c>
      <c r="C53" s="475">
        <f>M.S.Coop!C35</f>
        <v>41</v>
      </c>
      <c r="D53" s="475">
        <f>M.S.Coop!D35</f>
        <v>13</v>
      </c>
      <c r="E53" s="475">
        <f>M.S.Coop!E35</f>
        <v>4</v>
      </c>
      <c r="F53" s="475">
        <f>M.S.Coop!F35</f>
        <v>58</v>
      </c>
      <c r="G53" s="475">
        <f>M.S.Coop!G35</f>
        <v>87666.74</v>
      </c>
      <c r="H53" s="475">
        <f>M.S.Coop!H35</f>
        <v>89845.71</v>
      </c>
      <c r="I53" s="475">
        <f>M.S.Coop!I35</f>
        <v>177512.45</v>
      </c>
      <c r="J53" s="475">
        <f t="shared" si="0"/>
        <v>3060.559482758621</v>
      </c>
      <c r="K53" s="475">
        <f t="shared" si="1"/>
        <v>102.4855150311281</v>
      </c>
    </row>
    <row r="54" spans="1:11" s="416" customFormat="1" ht="15" x14ac:dyDescent="0.2">
      <c r="A54" s="552" t="s">
        <v>63</v>
      </c>
      <c r="B54" s="553"/>
      <c r="C54" s="476">
        <f t="shared" ref="C54:I54" si="2">SUM(C4:C53)</f>
        <v>77</v>
      </c>
      <c r="D54" s="476">
        <f t="shared" si="2"/>
        <v>54</v>
      </c>
      <c r="E54" s="476">
        <f t="shared" si="2"/>
        <v>38</v>
      </c>
      <c r="F54" s="476">
        <f t="shared" si="2"/>
        <v>169</v>
      </c>
      <c r="G54" s="477">
        <f t="shared" si="2"/>
        <v>732021.94000000006</v>
      </c>
      <c r="H54" s="477">
        <f t="shared" si="2"/>
        <v>681433.16999999993</v>
      </c>
      <c r="I54" s="477">
        <f t="shared" si="2"/>
        <v>1413455.11</v>
      </c>
      <c r="J54" s="477">
        <f t="shared" si="0"/>
        <v>8363.6397041420132</v>
      </c>
      <c r="K54" s="477">
        <f t="shared" si="1"/>
        <v>93.089172982984607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1" style="2" customWidth="1"/>
    <col min="8" max="8" width="11.140625" style="2" customWidth="1"/>
    <col min="9" max="9" width="11.7109375" style="2" customWidth="1"/>
    <col min="10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188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21" customFormat="1" ht="14.25" x14ac:dyDescent="0.2">
      <c r="A11" s="422">
        <v>1</v>
      </c>
      <c r="B11" s="423" t="s">
        <v>13</v>
      </c>
      <c r="C11" s="475">
        <f>BOB!C36</f>
        <v>24</v>
      </c>
      <c r="D11" s="475">
        <f>BOB!D36</f>
        <v>16</v>
      </c>
      <c r="E11" s="475">
        <f>BOB!E36</f>
        <v>65</v>
      </c>
      <c r="F11" s="475">
        <f>BOB!F36</f>
        <v>105</v>
      </c>
      <c r="G11" s="475">
        <f>BOB!G36</f>
        <v>2094023.94</v>
      </c>
      <c r="H11" s="475">
        <f>BOB!H36</f>
        <v>1218479.28</v>
      </c>
      <c r="I11" s="475">
        <f>BOB!I36</f>
        <v>3312503.2199999997</v>
      </c>
      <c r="J11" s="475">
        <f t="shared" ref="J11:J54" si="0">(I11/F11)</f>
        <v>31547.649714285712</v>
      </c>
      <c r="K11" s="475">
        <f t="shared" ref="K11:K54" si="1">(H11/G11)*100</f>
        <v>58.188412115288422</v>
      </c>
    </row>
    <row r="12" spans="1:11" s="421" customFormat="1" ht="14.25" x14ac:dyDescent="0.2">
      <c r="A12" s="422">
        <v>2</v>
      </c>
      <c r="B12" s="423" t="s">
        <v>14</v>
      </c>
      <c r="C12" s="475">
        <f>BOI!C36</f>
        <v>19</v>
      </c>
      <c r="D12" s="475">
        <f>BOI!D36</f>
        <v>16</v>
      </c>
      <c r="E12" s="475">
        <f>BOI!E36</f>
        <v>40</v>
      </c>
      <c r="F12" s="475">
        <f>BOI!F36</f>
        <v>75</v>
      </c>
      <c r="G12" s="475">
        <f>BOI!G36</f>
        <v>1877754.11</v>
      </c>
      <c r="H12" s="475">
        <f>BOI!H36</f>
        <v>1148510.52</v>
      </c>
      <c r="I12" s="475">
        <f>BOI!I36</f>
        <v>3026264.63</v>
      </c>
      <c r="J12" s="475">
        <f t="shared" si="0"/>
        <v>40350.195066666667</v>
      </c>
      <c r="K12" s="475">
        <f t="shared" si="1"/>
        <v>61.164053050588187</v>
      </c>
    </row>
    <row r="13" spans="1:11" s="421" customFormat="1" ht="14.25" x14ac:dyDescent="0.2">
      <c r="A13" s="422">
        <v>3</v>
      </c>
      <c r="B13" s="423" t="s">
        <v>15</v>
      </c>
      <c r="C13" s="475">
        <f>BM!C36</f>
        <v>55</v>
      </c>
      <c r="D13" s="475">
        <f>BM!D36</f>
        <v>40</v>
      </c>
      <c r="E13" s="475">
        <f>BM!E36</f>
        <v>93</v>
      </c>
      <c r="F13" s="475">
        <f>BM!F36</f>
        <v>188</v>
      </c>
      <c r="G13" s="475">
        <f>BM!G36</f>
        <v>3514290.78</v>
      </c>
      <c r="H13" s="475">
        <f>BM!H36</f>
        <v>1268635.02</v>
      </c>
      <c r="I13" s="475">
        <f>BM!I36</f>
        <v>4782925.8</v>
      </c>
      <c r="J13" s="475">
        <f t="shared" si="0"/>
        <v>25441.094680851063</v>
      </c>
      <c r="K13" s="475">
        <f t="shared" si="1"/>
        <v>36.099318451958041</v>
      </c>
    </row>
    <row r="14" spans="1:11" s="421" customFormat="1" ht="14.25" x14ac:dyDescent="0.2">
      <c r="A14" s="422">
        <v>4</v>
      </c>
      <c r="B14" s="423" t="s">
        <v>16</v>
      </c>
      <c r="C14" s="475">
        <f>CB!C36</f>
        <v>15</v>
      </c>
      <c r="D14" s="475">
        <f>CB!D36</f>
        <v>19</v>
      </c>
      <c r="E14" s="475">
        <f>CB!E36</f>
        <v>50</v>
      </c>
      <c r="F14" s="475">
        <f>CB!F36</f>
        <v>84</v>
      </c>
      <c r="G14" s="475">
        <f>CB!G36</f>
        <v>1745505.15</v>
      </c>
      <c r="H14" s="475">
        <f>CB!H36</f>
        <v>1149769.81</v>
      </c>
      <c r="I14" s="475">
        <f>CB!I36</f>
        <v>2895274.96</v>
      </c>
      <c r="J14" s="475">
        <f t="shared" si="0"/>
        <v>34467.559047619048</v>
      </c>
      <c r="K14" s="475">
        <f t="shared" si="1"/>
        <v>65.870318973278316</v>
      </c>
    </row>
    <row r="15" spans="1:11" s="421" customFormat="1" ht="14.25" x14ac:dyDescent="0.2">
      <c r="A15" s="422">
        <v>5</v>
      </c>
      <c r="B15" s="423" t="s">
        <v>17</v>
      </c>
      <c r="C15" s="475">
        <f>CBI!C36</f>
        <v>8</v>
      </c>
      <c r="D15" s="475">
        <f>CBI!D36</f>
        <v>9</v>
      </c>
      <c r="E15" s="475">
        <f>CBI!E36</f>
        <v>31</v>
      </c>
      <c r="F15" s="475">
        <f>CBI!F36</f>
        <v>48</v>
      </c>
      <c r="G15" s="475">
        <f>CBI!G36</f>
        <v>563903.72</v>
      </c>
      <c r="H15" s="475">
        <f>CBI!H36</f>
        <v>253551.12</v>
      </c>
      <c r="I15" s="475">
        <f>CBI!I36</f>
        <v>817454.84</v>
      </c>
      <c r="J15" s="475">
        <f t="shared" si="0"/>
        <v>17030.309166666666</v>
      </c>
      <c r="K15" s="475">
        <f t="shared" si="1"/>
        <v>44.963548032632239</v>
      </c>
    </row>
    <row r="16" spans="1:11" s="421" customFormat="1" ht="14.25" x14ac:dyDescent="0.2">
      <c r="A16" s="422">
        <v>6</v>
      </c>
      <c r="B16" s="423" t="s">
        <v>18</v>
      </c>
      <c r="C16" s="475">
        <f>IB!C36</f>
        <v>2</v>
      </c>
      <c r="D16" s="475">
        <f>IB!D36</f>
        <v>4</v>
      </c>
      <c r="E16" s="475">
        <f>IB!E36</f>
        <v>25</v>
      </c>
      <c r="F16" s="475">
        <f>IB!F36</f>
        <v>31</v>
      </c>
      <c r="G16" s="475">
        <f>IB!G36</f>
        <v>366473.59</v>
      </c>
      <c r="H16" s="475">
        <f>IB!H36</f>
        <v>190718.81</v>
      </c>
      <c r="I16" s="475">
        <f>IB!I36</f>
        <v>557192.4</v>
      </c>
      <c r="J16" s="475">
        <f t="shared" si="0"/>
        <v>17973.948387096774</v>
      </c>
      <c r="K16" s="475">
        <f t="shared" si="1"/>
        <v>52.041624609293123</v>
      </c>
    </row>
    <row r="17" spans="1:11" s="421" customFormat="1" ht="14.25" x14ac:dyDescent="0.2">
      <c r="A17" s="422">
        <v>7</v>
      </c>
      <c r="B17" s="423" t="s">
        <v>19</v>
      </c>
      <c r="C17" s="475">
        <f>IOB!C36</f>
        <v>2</v>
      </c>
      <c r="D17" s="475">
        <f>IOB!D36</f>
        <v>7</v>
      </c>
      <c r="E17" s="475">
        <f>IOB!E36</f>
        <v>18</v>
      </c>
      <c r="F17" s="475">
        <f>IOB!F36</f>
        <v>27</v>
      </c>
      <c r="G17" s="475">
        <f>IOB!G36</f>
        <v>376336.98</v>
      </c>
      <c r="H17" s="475">
        <f>IOB!H36</f>
        <v>218804.81</v>
      </c>
      <c r="I17" s="475">
        <f>IOB!I36</f>
        <v>595141.79</v>
      </c>
      <c r="J17" s="475">
        <f t="shared" si="0"/>
        <v>22042.288518518519</v>
      </c>
      <c r="K17" s="475">
        <f t="shared" si="1"/>
        <v>58.140661595360633</v>
      </c>
    </row>
    <row r="18" spans="1:11" s="421" customFormat="1" ht="14.25" x14ac:dyDescent="0.2">
      <c r="A18" s="422">
        <v>8</v>
      </c>
      <c r="B18" s="423" t="s">
        <v>20</v>
      </c>
      <c r="C18" s="475">
        <f>PSB!C36</f>
        <v>0</v>
      </c>
      <c r="D18" s="475">
        <f>PSB!D36</f>
        <v>1</v>
      </c>
      <c r="E18" s="475">
        <f>PSB!E36</f>
        <v>3</v>
      </c>
      <c r="F18" s="475">
        <f>PSB!F36</f>
        <v>4</v>
      </c>
      <c r="G18" s="475">
        <f>PSB!G36</f>
        <v>24541.98</v>
      </c>
      <c r="H18" s="475">
        <f>PSB!H36</f>
        <v>28161.41</v>
      </c>
      <c r="I18" s="475">
        <f>PSB!I36</f>
        <v>52703.39</v>
      </c>
      <c r="J18" s="475">
        <f t="shared" si="0"/>
        <v>13175.8475</v>
      </c>
      <c r="K18" s="475">
        <f t="shared" si="1"/>
        <v>114.74791357502532</v>
      </c>
    </row>
    <row r="19" spans="1:11" s="421" customFormat="1" ht="14.25" x14ac:dyDescent="0.2">
      <c r="A19" s="422">
        <v>9</v>
      </c>
      <c r="B19" s="423" t="s">
        <v>21</v>
      </c>
      <c r="C19" s="475">
        <f>PNB!C36</f>
        <v>4</v>
      </c>
      <c r="D19" s="475">
        <f>PNB!D36</f>
        <v>17</v>
      </c>
      <c r="E19" s="475">
        <f>PNB!E36</f>
        <v>40</v>
      </c>
      <c r="F19" s="475">
        <f>PNB!F36</f>
        <v>61</v>
      </c>
      <c r="G19" s="475">
        <f>PNB!G36</f>
        <v>1036048</v>
      </c>
      <c r="H19" s="475">
        <f>PNB!H36</f>
        <v>453798.84</v>
      </c>
      <c r="I19" s="475">
        <f>PNB!I36</f>
        <v>1489846.84</v>
      </c>
      <c r="J19" s="475">
        <f t="shared" si="0"/>
        <v>24423.71868852459</v>
      </c>
      <c r="K19" s="475">
        <f t="shared" si="1"/>
        <v>43.800947446450358</v>
      </c>
    </row>
    <row r="20" spans="1:11" s="421" customFormat="1" ht="14.25" x14ac:dyDescent="0.2">
      <c r="A20" s="422">
        <v>10</v>
      </c>
      <c r="B20" s="423" t="s">
        <v>22</v>
      </c>
      <c r="C20" s="475">
        <f>SBI!C36</f>
        <v>13</v>
      </c>
      <c r="D20" s="475">
        <f>SBI!D36</f>
        <v>35</v>
      </c>
      <c r="E20" s="475">
        <f>SBI!E36</f>
        <v>86</v>
      </c>
      <c r="F20" s="475">
        <f>SBI!F36</f>
        <v>134</v>
      </c>
      <c r="G20" s="475">
        <f>SBI!G36</f>
        <v>5623575.1699999999</v>
      </c>
      <c r="H20" s="475">
        <f>SBI!H36</f>
        <v>4475858.25</v>
      </c>
      <c r="I20" s="475">
        <f>SBI!I36</f>
        <v>10099433.42</v>
      </c>
      <c r="J20" s="475">
        <f t="shared" si="0"/>
        <v>75368.906119402978</v>
      </c>
      <c r="K20" s="475">
        <f t="shared" si="1"/>
        <v>79.590973974657473</v>
      </c>
    </row>
    <row r="21" spans="1:11" s="421" customFormat="1" ht="14.25" x14ac:dyDescent="0.2">
      <c r="A21" s="422">
        <v>11</v>
      </c>
      <c r="B21" s="423" t="s">
        <v>23</v>
      </c>
      <c r="C21" s="475">
        <f>UCO!C36</f>
        <v>8</v>
      </c>
      <c r="D21" s="475">
        <f>UCO!D36</f>
        <v>2</v>
      </c>
      <c r="E21" s="475">
        <f>UCO!E36</f>
        <v>13</v>
      </c>
      <c r="F21" s="475">
        <f>UCO!F36</f>
        <v>23</v>
      </c>
      <c r="G21" s="475">
        <f>UCO!G36</f>
        <v>216904.93</v>
      </c>
      <c r="H21" s="475">
        <f>UCO!H36</f>
        <v>101861.97</v>
      </c>
      <c r="I21" s="475">
        <f>UCO!I36</f>
        <v>318766.90000000002</v>
      </c>
      <c r="J21" s="475">
        <f t="shared" si="0"/>
        <v>13859.430434782609</v>
      </c>
      <c r="K21" s="475">
        <f t="shared" si="1"/>
        <v>46.96157436347805</v>
      </c>
    </row>
    <row r="22" spans="1:11" s="421" customFormat="1" ht="14.25" x14ac:dyDescent="0.2">
      <c r="A22" s="422">
        <v>12</v>
      </c>
      <c r="B22" s="423" t="s">
        <v>24</v>
      </c>
      <c r="C22" s="475">
        <f>UBI!C36</f>
        <v>21</v>
      </c>
      <c r="D22" s="475">
        <f>UBI!D36</f>
        <v>18</v>
      </c>
      <c r="E22" s="475">
        <f>UBI!E36</f>
        <v>62</v>
      </c>
      <c r="F22" s="475">
        <f>UBI!F36</f>
        <v>101</v>
      </c>
      <c r="G22" s="475">
        <f>UBI!G36</f>
        <v>2103942.58</v>
      </c>
      <c r="H22" s="475">
        <f>UBI!H36</f>
        <v>1096199.3400000001</v>
      </c>
      <c r="I22" s="475">
        <f>UBI!I36</f>
        <v>3200141.92</v>
      </c>
      <c r="J22" s="475">
        <f t="shared" si="0"/>
        <v>31684.573465346533</v>
      </c>
      <c r="K22" s="475">
        <f t="shared" si="1"/>
        <v>52.102151000717903</v>
      </c>
    </row>
    <row r="23" spans="1:11" s="421" customFormat="1" ht="14.25" x14ac:dyDescent="0.2">
      <c r="A23" s="422">
        <v>13</v>
      </c>
      <c r="B23" s="423" t="s">
        <v>26</v>
      </c>
      <c r="C23" s="475">
        <f>AXIS!C36</f>
        <v>5</v>
      </c>
      <c r="D23" s="475">
        <f>AXIS!D36</f>
        <v>19</v>
      </c>
      <c r="E23" s="475">
        <f>AXIS!E36</f>
        <v>64</v>
      </c>
      <c r="F23" s="475">
        <f>AXIS!F36</f>
        <v>88</v>
      </c>
      <c r="G23" s="475">
        <f>AXIS!G36</f>
        <v>1992374.67</v>
      </c>
      <c r="H23" s="475">
        <f>AXIS!H36</f>
        <v>2854630.29</v>
      </c>
      <c r="I23" s="475">
        <f>AXIS!I36</f>
        <v>4847004.96</v>
      </c>
      <c r="J23" s="475">
        <f t="shared" si="0"/>
        <v>55079.601818181814</v>
      </c>
      <c r="K23" s="475">
        <f t="shared" si="1"/>
        <v>143.27778469498412</v>
      </c>
    </row>
    <row r="24" spans="1:11" s="421" customFormat="1" ht="14.25" x14ac:dyDescent="0.2">
      <c r="A24" s="422">
        <v>14</v>
      </c>
      <c r="B24" s="423" t="s">
        <v>27</v>
      </c>
      <c r="C24" s="475">
        <f>BANDHAN!C36</f>
        <v>1</v>
      </c>
      <c r="D24" s="475">
        <f>BANDHAN!D36</f>
        <v>10</v>
      </c>
      <c r="E24" s="475">
        <f>BANDHAN!E36</f>
        <v>32</v>
      </c>
      <c r="F24" s="475">
        <f>BANDHAN!F36</f>
        <v>43</v>
      </c>
      <c r="G24" s="475">
        <f>BANDHAN!G36</f>
        <v>98381.35</v>
      </c>
      <c r="H24" s="475">
        <f>BANDHAN!H36</f>
        <v>126460.27</v>
      </c>
      <c r="I24" s="475">
        <f>BANDHAN!I36</f>
        <v>224841.62</v>
      </c>
      <c r="J24" s="475">
        <f t="shared" si="0"/>
        <v>5228.8748837209305</v>
      </c>
      <c r="K24" s="475">
        <f t="shared" si="1"/>
        <v>128.54089723306296</v>
      </c>
    </row>
    <row r="25" spans="1:11" s="421" customFormat="1" ht="14.25" x14ac:dyDescent="0.2">
      <c r="A25" s="422">
        <v>15</v>
      </c>
      <c r="B25" s="423" t="s">
        <v>28</v>
      </c>
      <c r="C25" s="475">
        <f>'CSB(CATHOLIC)'!C36</f>
        <v>4</v>
      </c>
      <c r="D25" s="475">
        <f>'CSB(CATHOLIC)'!D36</f>
        <v>4</v>
      </c>
      <c r="E25" s="475">
        <f>'CSB(CATHOLIC)'!E36</f>
        <v>6</v>
      </c>
      <c r="F25" s="475">
        <f>'CSB(CATHOLIC)'!F36</f>
        <v>14</v>
      </c>
      <c r="G25" s="475">
        <f>'CSB(CATHOLIC)'!G36</f>
        <v>41205.25</v>
      </c>
      <c r="H25" s="475">
        <f>'CSB(CATHOLIC)'!H36</f>
        <v>88447.77</v>
      </c>
      <c r="I25" s="475">
        <f>'CSB(CATHOLIC)'!I36</f>
        <v>129653.02</v>
      </c>
      <c r="J25" s="475">
        <f t="shared" si="0"/>
        <v>9260.93</v>
      </c>
      <c r="K25" s="475">
        <f t="shared" si="1"/>
        <v>214.65170093616712</v>
      </c>
    </row>
    <row r="26" spans="1:11" s="421" customFormat="1" ht="14.25" x14ac:dyDescent="0.2">
      <c r="A26" s="422">
        <v>16</v>
      </c>
      <c r="B26" s="423" t="s">
        <v>29</v>
      </c>
      <c r="C26" s="475">
        <f>DCB!C36</f>
        <v>1</v>
      </c>
      <c r="D26" s="475">
        <f>DCB!D36</f>
        <v>1</v>
      </c>
      <c r="E26" s="475">
        <f>DCB!E36</f>
        <v>5</v>
      </c>
      <c r="F26" s="475">
        <f>DCB!F36</f>
        <v>7</v>
      </c>
      <c r="G26" s="475">
        <f>DCB!G36</f>
        <v>101737.63</v>
      </c>
      <c r="H26" s="475">
        <f>DCB!H36</f>
        <v>56578.27</v>
      </c>
      <c r="I26" s="475">
        <f>DCB!I36</f>
        <v>158315.9</v>
      </c>
      <c r="J26" s="475">
        <f t="shared" si="0"/>
        <v>22616.557142857142</v>
      </c>
      <c r="K26" s="475">
        <f t="shared" si="1"/>
        <v>55.611940242759729</v>
      </c>
    </row>
    <row r="27" spans="1:11" s="421" customFormat="1" ht="14.25" x14ac:dyDescent="0.2">
      <c r="A27" s="422">
        <v>17</v>
      </c>
      <c r="B27" s="423" t="s">
        <v>30</v>
      </c>
      <c r="C27" s="475">
        <f>DHANLAXMI!C36</f>
        <v>0</v>
      </c>
      <c r="D27" s="475">
        <f>DHANLAXMI!D36</f>
        <v>0</v>
      </c>
      <c r="E27" s="475">
        <f>DHANLAXMI!E36</f>
        <v>1</v>
      </c>
      <c r="F27" s="475">
        <f>DHANLAXMI!F36</f>
        <v>1</v>
      </c>
      <c r="G27" s="475">
        <f>DHANLAXMI!G36</f>
        <v>605.46</v>
      </c>
      <c r="H27" s="475">
        <f>DHANLAXMI!H36</f>
        <v>570.84</v>
      </c>
      <c r="I27" s="475">
        <f>DHANLAXMI!I36</f>
        <v>1176.3000000000002</v>
      </c>
      <c r="J27" s="475">
        <f t="shared" si="0"/>
        <v>1176.3000000000002</v>
      </c>
      <c r="K27" s="475">
        <f t="shared" si="1"/>
        <v>94.282033495193744</v>
      </c>
    </row>
    <row r="28" spans="1:11" s="421" customFormat="1" ht="14.25" x14ac:dyDescent="0.2">
      <c r="A28" s="422">
        <v>18</v>
      </c>
      <c r="B28" s="423" t="s">
        <v>31</v>
      </c>
      <c r="C28" s="475">
        <f>FEDERAL!C36</f>
        <v>4</v>
      </c>
      <c r="D28" s="475">
        <f>FEDERAL!D36</f>
        <v>3</v>
      </c>
      <c r="E28" s="475">
        <f>FEDERAL!E36</f>
        <v>11</v>
      </c>
      <c r="F28" s="475">
        <f>FEDERAL!F36</f>
        <v>18</v>
      </c>
      <c r="G28" s="475">
        <f>FEDERAL!G36</f>
        <v>205442.25</v>
      </c>
      <c r="H28" s="475">
        <f>FEDERAL!H36</f>
        <v>596004.16</v>
      </c>
      <c r="I28" s="475">
        <f>FEDERAL!I36</f>
        <v>801446.41</v>
      </c>
      <c r="J28" s="475">
        <f t="shared" si="0"/>
        <v>44524.800555555557</v>
      </c>
      <c r="K28" s="475">
        <f t="shared" si="1"/>
        <v>290.10788189868447</v>
      </c>
    </row>
    <row r="29" spans="1:11" s="421" customFormat="1" ht="14.25" x14ac:dyDescent="0.2">
      <c r="A29" s="422">
        <v>19</v>
      </c>
      <c r="B29" s="423" t="s">
        <v>32</v>
      </c>
      <c r="C29" s="475">
        <f>HDFC!C36</f>
        <v>19</v>
      </c>
      <c r="D29" s="475">
        <f>HDFC!D36</f>
        <v>21</v>
      </c>
      <c r="E29" s="475">
        <f>HDFC!E36</f>
        <v>82</v>
      </c>
      <c r="F29" s="475">
        <f>HDFC!F36</f>
        <v>122</v>
      </c>
      <c r="G29" s="475">
        <f>HDFC!G36</f>
        <v>5393918.3499999996</v>
      </c>
      <c r="H29" s="475">
        <f>HDFC!H36</f>
        <v>4569792.9800000004</v>
      </c>
      <c r="I29" s="475">
        <f>HDFC!I36</f>
        <v>9963711.3300000001</v>
      </c>
      <c r="J29" s="475">
        <f t="shared" si="0"/>
        <v>81669.764999999999</v>
      </c>
      <c r="K29" s="475">
        <f t="shared" si="1"/>
        <v>84.721211621603445</v>
      </c>
    </row>
    <row r="30" spans="1:11" s="421" customFormat="1" ht="14.25" x14ac:dyDescent="0.2">
      <c r="A30" s="422">
        <v>20</v>
      </c>
      <c r="B30" s="423" t="s">
        <v>33</v>
      </c>
      <c r="C30" s="475">
        <f>ICICI!C36</f>
        <v>20</v>
      </c>
      <c r="D30" s="475">
        <f>ICICI!D36</f>
        <v>22</v>
      </c>
      <c r="E30" s="475">
        <f>ICICI!E36</f>
        <v>66</v>
      </c>
      <c r="F30" s="475">
        <f>ICICI!F36</f>
        <v>108</v>
      </c>
      <c r="G30" s="475">
        <f>ICICI!G36</f>
        <v>4645211.9800000004</v>
      </c>
      <c r="H30" s="475">
        <f>ICICI!H36</f>
        <v>2985707.56</v>
      </c>
      <c r="I30" s="475">
        <f>ICICI!I36</f>
        <v>7630919.540000001</v>
      </c>
      <c r="J30" s="475">
        <f t="shared" si="0"/>
        <v>70656.662407407421</v>
      </c>
      <c r="K30" s="475">
        <f t="shared" si="1"/>
        <v>64.274947469673918</v>
      </c>
    </row>
    <row r="31" spans="1:11" s="421" customFormat="1" ht="14.25" x14ac:dyDescent="0.2">
      <c r="A31" s="422">
        <v>21</v>
      </c>
      <c r="B31" s="423" t="s">
        <v>34</v>
      </c>
      <c r="C31" s="475">
        <f>IDBI!C36</f>
        <v>16</v>
      </c>
      <c r="D31" s="475">
        <f>IDBI!D36</f>
        <v>15</v>
      </c>
      <c r="E31" s="475">
        <f>IDBI!E36</f>
        <v>32</v>
      </c>
      <c r="F31" s="475">
        <f>IDBI!F36</f>
        <v>63</v>
      </c>
      <c r="G31" s="475">
        <f>IDBI!G36</f>
        <v>1117143.53</v>
      </c>
      <c r="H31" s="475">
        <f>IDBI!H36</f>
        <v>773778.4</v>
      </c>
      <c r="I31" s="475">
        <f>IDBI!I36</f>
        <v>1890921.9300000002</v>
      </c>
      <c r="J31" s="475">
        <f t="shared" si="0"/>
        <v>30014.633809523813</v>
      </c>
      <c r="K31" s="475">
        <f t="shared" si="1"/>
        <v>69.264009433058263</v>
      </c>
    </row>
    <row r="32" spans="1:11" s="421" customFormat="1" ht="14.25" x14ac:dyDescent="0.2">
      <c r="A32" s="422">
        <v>22</v>
      </c>
      <c r="B32" s="423" t="s">
        <v>35</v>
      </c>
      <c r="C32" s="475">
        <f>IDFC!C36</f>
        <v>0</v>
      </c>
      <c r="D32" s="475">
        <f>IDFC!D36</f>
        <v>4</v>
      </c>
      <c r="E32" s="475">
        <f>IDFC!E36</f>
        <v>23</v>
      </c>
      <c r="F32" s="475">
        <f>IDFC!F36</f>
        <v>27</v>
      </c>
      <c r="G32" s="475">
        <f>IDFC!G36</f>
        <v>288219.99</v>
      </c>
      <c r="H32" s="475">
        <f>IDFC!H36</f>
        <v>340642.82</v>
      </c>
      <c r="I32" s="475">
        <f>IDFC!I36</f>
        <v>628862.81000000006</v>
      </c>
      <c r="J32" s="475">
        <f t="shared" si="0"/>
        <v>23291.215185185189</v>
      </c>
      <c r="K32" s="475">
        <f t="shared" si="1"/>
        <v>118.18847818293243</v>
      </c>
    </row>
    <row r="33" spans="1:11" s="421" customFormat="1" ht="14.25" x14ac:dyDescent="0.2">
      <c r="A33" s="422">
        <v>23</v>
      </c>
      <c r="B33" s="423" t="s">
        <v>36</v>
      </c>
      <c r="C33" s="475">
        <f>INDUSIND!C36</f>
        <v>1</v>
      </c>
      <c r="D33" s="475">
        <f>INDUSIND!D36</f>
        <v>7</v>
      </c>
      <c r="E33" s="475">
        <f>INDUSIND!E36</f>
        <v>32</v>
      </c>
      <c r="F33" s="475">
        <f>INDUSIND!F36</f>
        <v>40</v>
      </c>
      <c r="G33" s="475">
        <f>INDUSIND!G36</f>
        <v>482381.6</v>
      </c>
      <c r="H33" s="475">
        <f>INDUSIND!H36</f>
        <v>407294.31</v>
      </c>
      <c r="I33" s="475">
        <f>INDUSIND!I36</f>
        <v>889675.90999999992</v>
      </c>
      <c r="J33" s="475">
        <f t="shared" si="0"/>
        <v>22241.897749999996</v>
      </c>
      <c r="K33" s="475">
        <f t="shared" si="1"/>
        <v>84.43404765024205</v>
      </c>
    </row>
    <row r="34" spans="1:11" s="421" customFormat="1" ht="14.25" x14ac:dyDescent="0.2">
      <c r="A34" s="422">
        <v>24</v>
      </c>
      <c r="B34" s="423" t="s">
        <v>37</v>
      </c>
      <c r="C34" s="475">
        <f>KB!C36</f>
        <v>0</v>
      </c>
      <c r="D34" s="475">
        <f>KB!D36</f>
        <v>3</v>
      </c>
      <c r="E34" s="475">
        <f>KB!E36</f>
        <v>5</v>
      </c>
      <c r="F34" s="475">
        <f>KB!F36</f>
        <v>8</v>
      </c>
      <c r="G34" s="475">
        <f>KB!G36</f>
        <v>46418.94</v>
      </c>
      <c r="H34" s="475">
        <f>KB!H36</f>
        <v>143716.98000000001</v>
      </c>
      <c r="I34" s="475">
        <f>KB!I36</f>
        <v>190135.92</v>
      </c>
      <c r="J34" s="475">
        <f t="shared" si="0"/>
        <v>23766.99</v>
      </c>
      <c r="K34" s="475">
        <f t="shared" si="1"/>
        <v>309.60849170618718</v>
      </c>
    </row>
    <row r="35" spans="1:11" s="421" customFormat="1" ht="14.25" x14ac:dyDescent="0.2">
      <c r="A35" s="422">
        <v>25</v>
      </c>
      <c r="B35" s="423" t="s">
        <v>38</v>
      </c>
      <c r="C35" s="475">
        <f>KARUR!C36</f>
        <v>0</v>
      </c>
      <c r="D35" s="475">
        <f>KARUR!D36</f>
        <v>0</v>
      </c>
      <c r="E35" s="475">
        <f>KARUR!E36</f>
        <v>1</v>
      </c>
      <c r="F35" s="475">
        <f>KARUR!F36</f>
        <v>1</v>
      </c>
      <c r="G35" s="475">
        <f>KARUR!G36</f>
        <v>10006.51</v>
      </c>
      <c r="H35" s="475">
        <f>KARUR!H36</f>
        <v>8161.79</v>
      </c>
      <c r="I35" s="475">
        <f>KARUR!I36</f>
        <v>18168.3</v>
      </c>
      <c r="J35" s="475">
        <f t="shared" si="0"/>
        <v>18168.3</v>
      </c>
      <c r="K35" s="475">
        <f t="shared" si="1"/>
        <v>81.564801314344365</v>
      </c>
    </row>
    <row r="36" spans="1:11" s="421" customFormat="1" ht="14.25" x14ac:dyDescent="0.2">
      <c r="A36" s="422">
        <v>26</v>
      </c>
      <c r="B36" s="423" t="s">
        <v>39</v>
      </c>
      <c r="C36" s="475">
        <f>KOTAK!C36</f>
        <v>5</v>
      </c>
      <c r="D36" s="475">
        <f>KOTAK!D36</f>
        <v>8</v>
      </c>
      <c r="E36" s="475">
        <f>KOTAK!E36</f>
        <v>42</v>
      </c>
      <c r="F36" s="475">
        <f>KOTAK!F36</f>
        <v>55</v>
      </c>
      <c r="G36" s="475">
        <f>KOTAK!G36</f>
        <v>1090369.48</v>
      </c>
      <c r="H36" s="475">
        <f>KOTAK!H36</f>
        <v>1107711.92</v>
      </c>
      <c r="I36" s="475">
        <f>KOTAK!I36</f>
        <v>2198081.4</v>
      </c>
      <c r="J36" s="475">
        <f t="shared" si="0"/>
        <v>39965.116363636364</v>
      </c>
      <c r="K36" s="475">
        <f t="shared" si="1"/>
        <v>101.59051040203362</v>
      </c>
    </row>
    <row r="37" spans="1:11" s="421" customFormat="1" ht="14.25" x14ac:dyDescent="0.2">
      <c r="A37" s="422">
        <v>27</v>
      </c>
      <c r="B37" s="423" t="s">
        <v>40</v>
      </c>
      <c r="C37" s="475">
        <f>RBL!C36</f>
        <v>0</v>
      </c>
      <c r="D37" s="475">
        <f>RBL!D36</f>
        <v>2</v>
      </c>
      <c r="E37" s="475">
        <f>RBL!E36</f>
        <v>23</v>
      </c>
      <c r="F37" s="475">
        <f>RBL!F36</f>
        <v>25</v>
      </c>
      <c r="G37" s="475">
        <f>RBL!G36</f>
        <v>227988.93</v>
      </c>
      <c r="H37" s="475">
        <f>RBL!H36</f>
        <v>80962.850000000006</v>
      </c>
      <c r="I37" s="475">
        <f>RBL!I36</f>
        <v>308951.78000000003</v>
      </c>
      <c r="J37" s="475">
        <f t="shared" si="0"/>
        <v>12358.0712</v>
      </c>
      <c r="K37" s="475">
        <f t="shared" si="1"/>
        <v>35.511746118550583</v>
      </c>
    </row>
    <row r="38" spans="1:11" s="421" customFormat="1" ht="14.25" x14ac:dyDescent="0.2">
      <c r="A38" s="422">
        <v>28</v>
      </c>
      <c r="B38" s="423" t="s">
        <v>41</v>
      </c>
      <c r="C38" s="475">
        <f>YES!C36</f>
        <v>7</v>
      </c>
      <c r="D38" s="475">
        <f>YES!D36</f>
        <v>12</v>
      </c>
      <c r="E38" s="475">
        <f>YES!E36</f>
        <v>15</v>
      </c>
      <c r="F38" s="475">
        <f>YES!F36</f>
        <v>34</v>
      </c>
      <c r="G38" s="475">
        <f>YES!G36</f>
        <v>332972.65000000002</v>
      </c>
      <c r="H38" s="475">
        <f>YES!H36</f>
        <v>495205.9</v>
      </c>
      <c r="I38" s="475">
        <f>YES!I36</f>
        <v>828178.55</v>
      </c>
      <c r="J38" s="475">
        <f t="shared" si="0"/>
        <v>24358.192647058826</v>
      </c>
      <c r="K38" s="475">
        <f t="shared" si="1"/>
        <v>148.7226953925495</v>
      </c>
    </row>
    <row r="39" spans="1:11" s="421" customFormat="1" ht="14.25" x14ac:dyDescent="0.2">
      <c r="A39" s="422">
        <v>29</v>
      </c>
      <c r="B39" s="423" t="s">
        <v>43</v>
      </c>
      <c r="C39" s="475">
        <f>AU!C36</f>
        <v>0</v>
      </c>
      <c r="D39" s="475">
        <f>AU!D36</f>
        <v>6</v>
      </c>
      <c r="E39" s="475">
        <f>AU!E36</f>
        <v>8</v>
      </c>
      <c r="F39" s="475">
        <f>AU!F36</f>
        <v>14</v>
      </c>
      <c r="G39" s="475">
        <f>AU!G36</f>
        <v>81617.73</v>
      </c>
      <c r="H39" s="475">
        <f>AU!H36</f>
        <v>105634.51</v>
      </c>
      <c r="I39" s="475">
        <f>AU!I36</f>
        <v>187252.24</v>
      </c>
      <c r="J39" s="475">
        <f t="shared" si="0"/>
        <v>13375.16</v>
      </c>
      <c r="K39" s="475">
        <f t="shared" si="1"/>
        <v>129.42593478157258</v>
      </c>
    </row>
    <row r="40" spans="1:11" s="421" customFormat="1" ht="14.25" x14ac:dyDescent="0.2">
      <c r="A40" s="422">
        <v>30</v>
      </c>
      <c r="B40" s="423" t="s">
        <v>44</v>
      </c>
      <c r="C40" s="475">
        <f>Equitas!C36</f>
        <v>2</v>
      </c>
      <c r="D40" s="475">
        <f>Equitas!D36</f>
        <v>6</v>
      </c>
      <c r="E40" s="475">
        <f>Equitas!E36</f>
        <v>12</v>
      </c>
      <c r="F40" s="475">
        <f>Equitas!F36</f>
        <v>20</v>
      </c>
      <c r="G40" s="475">
        <f>Equitas!G36</f>
        <v>29158.97</v>
      </c>
      <c r="H40" s="475">
        <f>Equitas!H36</f>
        <v>49150.54</v>
      </c>
      <c r="I40" s="475">
        <f>Equitas!I36</f>
        <v>78309.510000000009</v>
      </c>
      <c r="J40" s="475">
        <f t="shared" si="0"/>
        <v>3915.4755000000005</v>
      </c>
      <c r="K40" s="475">
        <f t="shared" si="1"/>
        <v>168.56061788190735</v>
      </c>
    </row>
    <row r="41" spans="1:11" s="421" customFormat="1" ht="14.25" x14ac:dyDescent="0.2">
      <c r="A41" s="422">
        <v>31</v>
      </c>
      <c r="B41" s="423" t="s">
        <v>45</v>
      </c>
      <c r="C41" s="475">
        <f>ESAF!C36</f>
        <v>0</v>
      </c>
      <c r="D41" s="475">
        <f>ESAF!D36</f>
        <v>0</v>
      </c>
      <c r="E41" s="475">
        <f>ESAF!E36</f>
        <v>2</v>
      </c>
      <c r="F41" s="475">
        <f>ESAF!F36</f>
        <v>2</v>
      </c>
      <c r="G41" s="475">
        <f>ESAF!G36</f>
        <v>3721.32</v>
      </c>
      <c r="H41" s="475">
        <f>ESAF!H36</f>
        <v>3674.61</v>
      </c>
      <c r="I41" s="475">
        <f>ESAF!I36</f>
        <v>7395.93</v>
      </c>
      <c r="J41" s="475">
        <f t="shared" si="0"/>
        <v>3697.9650000000001</v>
      </c>
      <c r="K41" s="475">
        <f t="shared" si="1"/>
        <v>98.744800232175677</v>
      </c>
    </row>
    <row r="42" spans="1:11" s="421" customFormat="1" ht="14.25" x14ac:dyDescent="0.2">
      <c r="A42" s="422">
        <v>32</v>
      </c>
      <c r="B42" s="423" t="s">
        <v>46</v>
      </c>
      <c r="C42" s="475">
        <f>Fincare!C36</f>
        <v>1</v>
      </c>
      <c r="D42" s="475">
        <f>Fincare!D36</f>
        <v>0</v>
      </c>
      <c r="E42" s="475">
        <f>Fincare!E36</f>
        <v>0</v>
      </c>
      <c r="F42" s="475">
        <f>Fincare!F36</f>
        <v>1</v>
      </c>
      <c r="G42" s="475">
        <f>Fincare!G36</f>
        <v>24161.38</v>
      </c>
      <c r="H42" s="475">
        <f>Fincare!H36</f>
        <v>275.32</v>
      </c>
      <c r="I42" s="475">
        <f>Fincare!I36</f>
        <v>24436.7</v>
      </c>
      <c r="J42" s="475">
        <f t="shared" si="0"/>
        <v>24436.7</v>
      </c>
      <c r="K42" s="475">
        <f t="shared" si="1"/>
        <v>1.1395044488352899</v>
      </c>
    </row>
    <row r="43" spans="1:11" s="421" customFormat="1" ht="14.25" x14ac:dyDescent="0.2">
      <c r="A43" s="422">
        <v>33</v>
      </c>
      <c r="B43" s="423" t="s">
        <v>47</v>
      </c>
      <c r="C43" s="475">
        <f>Jana!C36</f>
        <v>1</v>
      </c>
      <c r="D43" s="475">
        <f>Jana!D36</f>
        <v>0</v>
      </c>
      <c r="E43" s="475">
        <f>Jana!E36</f>
        <v>10</v>
      </c>
      <c r="F43" s="475">
        <f>Jana!F36</f>
        <v>11</v>
      </c>
      <c r="G43" s="475">
        <f>Jana!G36</f>
        <v>12991.68</v>
      </c>
      <c r="H43" s="475">
        <f>Jana!H36</f>
        <v>32393.279999999999</v>
      </c>
      <c r="I43" s="475">
        <f>Jana!I36</f>
        <v>45384.959999999999</v>
      </c>
      <c r="J43" s="475">
        <f t="shared" si="0"/>
        <v>4125.9054545454546</v>
      </c>
      <c r="K43" s="475">
        <f t="shared" si="1"/>
        <v>249.33865366142021</v>
      </c>
    </row>
    <row r="44" spans="1:11" s="421" customFormat="1" ht="14.25" x14ac:dyDescent="0.2">
      <c r="A44" s="422">
        <v>34</v>
      </c>
      <c r="B44" s="423" t="s">
        <v>48</v>
      </c>
      <c r="C44" s="475">
        <f>Suryoday!C36</f>
        <v>13</v>
      </c>
      <c r="D44" s="475">
        <f>Suryoday!D36</f>
        <v>3</v>
      </c>
      <c r="E44" s="475">
        <f>Suryoday!E36</f>
        <v>15</v>
      </c>
      <c r="F44" s="475">
        <f>Suryoday!F36</f>
        <v>31</v>
      </c>
      <c r="G44" s="475">
        <f>Suryoday!G36</f>
        <v>21965.52</v>
      </c>
      <c r="H44" s="475">
        <f>Suryoday!H36</f>
        <v>32628.17</v>
      </c>
      <c r="I44" s="475">
        <f>Suryoday!I36</f>
        <v>54593.69</v>
      </c>
      <c r="J44" s="475">
        <f t="shared" si="0"/>
        <v>1761.0867741935485</v>
      </c>
      <c r="K44" s="475">
        <f t="shared" si="1"/>
        <v>148.54267051269443</v>
      </c>
    </row>
    <row r="45" spans="1:11" s="421" customFormat="1" ht="14.25" x14ac:dyDescent="0.2">
      <c r="A45" s="422">
        <v>35</v>
      </c>
      <c r="B45" s="423" t="s">
        <v>49</v>
      </c>
      <c r="C45" s="475">
        <f>Ujjivan!C36</f>
        <v>0</v>
      </c>
      <c r="D45" s="475">
        <f>Ujjivan!D36</f>
        <v>0</v>
      </c>
      <c r="E45" s="475">
        <f>Ujjivan!E36</f>
        <v>8</v>
      </c>
      <c r="F45" s="475">
        <f>Ujjivan!F36</f>
        <v>8</v>
      </c>
      <c r="G45" s="475">
        <f>Ujjivan!G36</f>
        <v>19221.41</v>
      </c>
      <c r="H45" s="475">
        <f>Ujjivan!H36</f>
        <v>34134.39</v>
      </c>
      <c r="I45" s="475">
        <f>Ujjivan!I36</f>
        <v>53355.8</v>
      </c>
      <c r="J45" s="475">
        <f t="shared" si="0"/>
        <v>6669.4750000000004</v>
      </c>
      <c r="K45" s="475">
        <f t="shared" si="1"/>
        <v>177.58525519199685</v>
      </c>
    </row>
    <row r="46" spans="1:11" s="421" customFormat="1" ht="14.25" x14ac:dyDescent="0.2">
      <c r="A46" s="422">
        <v>36</v>
      </c>
      <c r="B46" s="423" t="s">
        <v>50</v>
      </c>
      <c r="C46" s="475">
        <f>utkarsh!C36</f>
        <v>0</v>
      </c>
      <c r="D46" s="475">
        <f>utkarsh!D36</f>
        <v>0</v>
      </c>
      <c r="E46" s="475">
        <f>utkarsh!E36</f>
        <v>1</v>
      </c>
      <c r="F46" s="475">
        <f>utkarsh!F36</f>
        <v>1</v>
      </c>
      <c r="G46" s="475">
        <f>utkarsh!G36</f>
        <v>8056.49</v>
      </c>
      <c r="H46" s="475">
        <f>utkarsh!H36</f>
        <v>8435.23</v>
      </c>
      <c r="I46" s="475">
        <f>utkarsh!I36</f>
        <v>16491.72</v>
      </c>
      <c r="J46" s="475">
        <f t="shared" si="0"/>
        <v>16491.72</v>
      </c>
      <c r="K46" s="475">
        <f t="shared" si="1"/>
        <v>104.70105467765738</v>
      </c>
    </row>
    <row r="47" spans="1:11" s="421" customFormat="1" ht="14.25" x14ac:dyDescent="0.2">
      <c r="A47" s="422">
        <v>37</v>
      </c>
      <c r="B47" s="423" t="s">
        <v>52</v>
      </c>
      <c r="C47" s="475">
        <f>DBS!C36</f>
        <v>0</v>
      </c>
      <c r="D47" s="475">
        <f>DBS!D36</f>
        <v>0</v>
      </c>
      <c r="E47" s="475">
        <f>DBS!E36</f>
        <v>2</v>
      </c>
      <c r="F47" s="475">
        <f>DBS!F36</f>
        <v>2</v>
      </c>
      <c r="G47" s="475">
        <f>DBS!G36</f>
        <v>238222.84</v>
      </c>
      <c r="H47" s="475">
        <f>DBS!H36</f>
        <v>125114.64</v>
      </c>
      <c r="I47" s="475">
        <f>DBS!I36</f>
        <v>363337.48</v>
      </c>
      <c r="J47" s="475">
        <f t="shared" si="0"/>
        <v>181668.74</v>
      </c>
      <c r="K47" s="475">
        <f t="shared" si="1"/>
        <v>52.520001860442932</v>
      </c>
    </row>
    <row r="48" spans="1:11" s="421" customFormat="1" ht="14.25" x14ac:dyDescent="0.2">
      <c r="A48" s="422">
        <v>38</v>
      </c>
      <c r="B48" s="423" t="s">
        <v>54</v>
      </c>
      <c r="C48" s="475">
        <f>APB!C36</f>
        <v>0</v>
      </c>
      <c r="D48" s="475">
        <f>APB!D36</f>
        <v>0</v>
      </c>
      <c r="E48" s="475">
        <f>APB!E36</f>
        <v>0</v>
      </c>
      <c r="F48" s="475">
        <f>APB!F36</f>
        <v>0</v>
      </c>
      <c r="G48" s="475">
        <f>APB!G36</f>
        <v>0</v>
      </c>
      <c r="H48" s="475">
        <f>APB!H36</f>
        <v>0</v>
      </c>
      <c r="I48" s="475">
        <f>APB!I36</f>
        <v>0</v>
      </c>
      <c r="J48" s="475" t="e">
        <f t="shared" si="0"/>
        <v>#DIV/0!</v>
      </c>
      <c r="K48" s="475" t="e">
        <f t="shared" si="1"/>
        <v>#DIV/0!</v>
      </c>
    </row>
    <row r="49" spans="1:11" s="421" customFormat="1" ht="14.25" x14ac:dyDescent="0.2">
      <c r="A49" s="422">
        <v>39</v>
      </c>
      <c r="B49" s="423" t="s">
        <v>55</v>
      </c>
      <c r="C49" s="475">
        <f>FINO!C36</f>
        <v>0</v>
      </c>
      <c r="D49" s="475">
        <f>FINO!D36</f>
        <v>0</v>
      </c>
      <c r="E49" s="475">
        <f>FINO!E36</f>
        <v>0</v>
      </c>
      <c r="F49" s="475">
        <f>FINO!F36</f>
        <v>0</v>
      </c>
      <c r="G49" s="475">
        <f>FINO!G36</f>
        <v>0</v>
      </c>
      <c r="H49" s="475">
        <f>FINO!H36</f>
        <v>0</v>
      </c>
      <c r="I49" s="475">
        <f>FINO!I36</f>
        <v>0</v>
      </c>
      <c r="J49" s="475" t="e">
        <f t="shared" si="0"/>
        <v>#DIV/0!</v>
      </c>
      <c r="K49" s="475" t="e">
        <f t="shared" si="1"/>
        <v>#DIV/0!</v>
      </c>
    </row>
    <row r="50" spans="1:11" s="421" customFormat="1" ht="14.25" x14ac:dyDescent="0.2">
      <c r="A50" s="422">
        <v>40</v>
      </c>
      <c r="B50" s="423" t="s">
        <v>56</v>
      </c>
      <c r="C50" s="475">
        <f>'Indian Post'!C36</f>
        <v>0</v>
      </c>
      <c r="D50" s="475">
        <f>'Indian Post'!D36</f>
        <v>1</v>
      </c>
      <c r="E50" s="475">
        <f>'Indian Post'!E36</f>
        <v>1</v>
      </c>
      <c r="F50" s="475">
        <f>'Indian Post'!F36</f>
        <v>2</v>
      </c>
      <c r="G50" s="475">
        <f>'Indian Post'!G36</f>
        <v>2200.48</v>
      </c>
      <c r="H50" s="475">
        <f>'Indian Post'!H36</f>
        <v>0</v>
      </c>
      <c r="I50" s="475">
        <f>'Indian Post'!I36</f>
        <v>2200.48</v>
      </c>
      <c r="J50" s="475">
        <f t="shared" si="0"/>
        <v>1100.24</v>
      </c>
      <c r="K50" s="475">
        <f t="shared" si="1"/>
        <v>0</v>
      </c>
    </row>
    <row r="51" spans="1:11" s="421" customFormat="1" ht="14.25" x14ac:dyDescent="0.2">
      <c r="A51" s="422">
        <v>41</v>
      </c>
      <c r="B51" s="423" t="s">
        <v>58</v>
      </c>
      <c r="C51" s="475">
        <f>'Maharashtra GB'!C36</f>
        <v>12</v>
      </c>
      <c r="D51" s="475">
        <f>'Maharashtra GB'!D36</f>
        <v>9</v>
      </c>
      <c r="E51" s="475">
        <f>'Maharashtra GB'!E36</f>
        <v>1</v>
      </c>
      <c r="F51" s="475">
        <f>'Maharashtra GB'!F36</f>
        <v>22</v>
      </c>
      <c r="G51" s="475">
        <f>'Maharashtra GB'!G36</f>
        <v>61026.37</v>
      </c>
      <c r="H51" s="475">
        <f>'Maharashtra GB'!H36</f>
        <v>27335.93</v>
      </c>
      <c r="I51" s="475">
        <f>'Maharashtra GB'!I36</f>
        <v>88362.3</v>
      </c>
      <c r="J51" s="475">
        <f t="shared" si="0"/>
        <v>4016.4681818181821</v>
      </c>
      <c r="K51" s="475">
        <f t="shared" si="1"/>
        <v>44.793635931483387</v>
      </c>
    </row>
    <row r="52" spans="1:11" s="421" customFormat="1" ht="14.25" x14ac:dyDescent="0.2">
      <c r="A52" s="422">
        <v>42</v>
      </c>
      <c r="B52" s="423" t="s">
        <v>59</v>
      </c>
      <c r="C52" s="475">
        <f>'Vidharbha Konkan GB'!C36</f>
        <v>0</v>
      </c>
      <c r="D52" s="475">
        <f>'Vidharbha Konkan GB'!D36</f>
        <v>0</v>
      </c>
      <c r="E52" s="475">
        <f>'Vidharbha Konkan GB'!E36</f>
        <v>0</v>
      </c>
      <c r="F52" s="475">
        <f>'Vidharbha Konkan GB'!F36</f>
        <v>0</v>
      </c>
      <c r="G52" s="475">
        <f>'Vidharbha Konkan GB'!G36</f>
        <v>0</v>
      </c>
      <c r="H52" s="475">
        <f>'Vidharbha Konkan GB'!H36</f>
        <v>0</v>
      </c>
      <c r="I52" s="475">
        <f>'Vidharbha Konkan GB'!I36</f>
        <v>0</v>
      </c>
      <c r="J52" s="475" t="e">
        <f t="shared" si="0"/>
        <v>#DIV/0!</v>
      </c>
      <c r="K52" s="475" t="e">
        <f t="shared" si="1"/>
        <v>#DIV/0!</v>
      </c>
    </row>
    <row r="53" spans="1:11" s="421" customFormat="1" ht="14.25" x14ac:dyDescent="0.2">
      <c r="A53" s="422">
        <v>43</v>
      </c>
      <c r="B53" s="423" t="s">
        <v>61</v>
      </c>
      <c r="C53" s="475">
        <f>M.S.Coop!C36</f>
        <v>193</v>
      </c>
      <c r="D53" s="475">
        <f>M.S.Coop!D36</f>
        <v>69</v>
      </c>
      <c r="E53" s="475">
        <f>M.S.Coop!E36</f>
        <v>41</v>
      </c>
      <c r="F53" s="475">
        <f>M.S.Coop!F36</f>
        <v>303</v>
      </c>
      <c r="G53" s="475">
        <f>M.S.Coop!G36</f>
        <v>1138956.74</v>
      </c>
      <c r="H53" s="475">
        <f>M.S.Coop!H36</f>
        <v>756628.47</v>
      </c>
      <c r="I53" s="475">
        <f>M.S.Coop!I36</f>
        <v>1895585.21</v>
      </c>
      <c r="J53" s="475">
        <f t="shared" si="0"/>
        <v>6256.0567986798678</v>
      </c>
      <c r="K53" s="475">
        <f t="shared" si="1"/>
        <v>66.431712761979</v>
      </c>
    </row>
    <row r="54" spans="1:11" s="420" customFormat="1" ht="15" x14ac:dyDescent="0.2">
      <c r="A54" s="552" t="s">
        <v>63</v>
      </c>
      <c r="B54" s="553"/>
      <c r="C54" s="476">
        <f t="shared" ref="C54:I54" si="2">SUM(C4:C53)</f>
        <v>476</v>
      </c>
      <c r="D54" s="476">
        <f t="shared" si="2"/>
        <v>409</v>
      </c>
      <c r="E54" s="476">
        <f t="shared" si="2"/>
        <v>1067</v>
      </c>
      <c r="F54" s="476">
        <f t="shared" si="2"/>
        <v>1952</v>
      </c>
      <c r="G54" s="477">
        <f t="shared" si="2"/>
        <v>37258980.429999992</v>
      </c>
      <c r="H54" s="477">
        <f t="shared" si="2"/>
        <v>27415421.379999995</v>
      </c>
      <c r="I54" s="477">
        <f t="shared" si="2"/>
        <v>64674401.809999973</v>
      </c>
      <c r="J54" s="477">
        <f t="shared" si="0"/>
        <v>33132.377976434414</v>
      </c>
      <c r="K54" s="477">
        <f t="shared" si="1"/>
        <v>73.580707425707743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189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25" customFormat="1" ht="14.25" x14ac:dyDescent="0.2">
      <c r="A11" s="426">
        <v>1</v>
      </c>
      <c r="B11" s="427" t="s">
        <v>13</v>
      </c>
      <c r="C11" s="475">
        <f>BOB!C37</f>
        <v>17</v>
      </c>
      <c r="D11" s="475">
        <f>BOB!D37</f>
        <v>12</v>
      </c>
      <c r="E11" s="475">
        <f>BOB!E37</f>
        <v>5</v>
      </c>
      <c r="F11" s="475">
        <f>BOB!F37</f>
        <v>34</v>
      </c>
      <c r="G11" s="475">
        <f>BOB!G37</f>
        <v>225340.48</v>
      </c>
      <c r="H11" s="475">
        <f>BOB!H37</f>
        <v>80256.91</v>
      </c>
      <c r="I11" s="475">
        <f>BOB!I37</f>
        <v>305597.39</v>
      </c>
      <c r="J11" s="475">
        <f t="shared" ref="J11:J54" si="0">(I11/F11)</f>
        <v>8988.1585294117649</v>
      </c>
      <c r="K11" s="475">
        <f t="shared" ref="K11:K54" si="1">(H11/G11)*100</f>
        <v>35.615842302279646</v>
      </c>
    </row>
    <row r="12" spans="1:11" s="425" customFormat="1" ht="14.25" x14ac:dyDescent="0.2">
      <c r="A12" s="426">
        <v>2</v>
      </c>
      <c r="B12" s="427" t="s">
        <v>14</v>
      </c>
      <c r="C12" s="475">
        <f>BOI!C37</f>
        <v>42</v>
      </c>
      <c r="D12" s="475">
        <f>BOI!D37</f>
        <v>15</v>
      </c>
      <c r="E12" s="475">
        <f>BOI!E37</f>
        <v>6</v>
      </c>
      <c r="F12" s="475">
        <f>BOI!F37</f>
        <v>63</v>
      </c>
      <c r="G12" s="475">
        <f>BOI!G37</f>
        <v>693105.05</v>
      </c>
      <c r="H12" s="475">
        <f>BOI!H37</f>
        <v>153425</v>
      </c>
      <c r="I12" s="475">
        <f>BOI!I37</f>
        <v>846530.05</v>
      </c>
      <c r="J12" s="475">
        <f t="shared" si="0"/>
        <v>13436.984920634921</v>
      </c>
      <c r="K12" s="475">
        <f t="shared" si="1"/>
        <v>22.135894118791949</v>
      </c>
    </row>
    <row r="13" spans="1:11" s="425" customFormat="1" ht="14.25" x14ac:dyDescent="0.2">
      <c r="A13" s="426">
        <v>3</v>
      </c>
      <c r="B13" s="427" t="s">
        <v>15</v>
      </c>
      <c r="C13" s="475">
        <f>BM!C37</f>
        <v>21</v>
      </c>
      <c r="D13" s="475">
        <f>BM!D37</f>
        <v>11</v>
      </c>
      <c r="E13" s="475">
        <f>BM!E37</f>
        <v>3</v>
      </c>
      <c r="F13" s="475">
        <f>BM!F37</f>
        <v>35</v>
      </c>
      <c r="G13" s="475">
        <f>BM!G37</f>
        <v>397022.88</v>
      </c>
      <c r="H13" s="475">
        <f>BM!H37</f>
        <v>101472.69</v>
      </c>
      <c r="I13" s="475">
        <f>BM!I37</f>
        <v>498495.57</v>
      </c>
      <c r="J13" s="475">
        <f t="shared" si="0"/>
        <v>14242.730571428572</v>
      </c>
      <c r="K13" s="475">
        <f t="shared" si="1"/>
        <v>25.558398548718404</v>
      </c>
    </row>
    <row r="14" spans="1:11" s="425" customFormat="1" ht="14.25" x14ac:dyDescent="0.2">
      <c r="A14" s="426">
        <v>4</v>
      </c>
      <c r="B14" s="427" t="s">
        <v>16</v>
      </c>
      <c r="C14" s="475">
        <f>CB!C37</f>
        <v>15</v>
      </c>
      <c r="D14" s="475">
        <f>CB!D37</f>
        <v>4</v>
      </c>
      <c r="E14" s="475">
        <f>CB!E37</f>
        <v>3</v>
      </c>
      <c r="F14" s="475">
        <f>CB!F37</f>
        <v>22</v>
      </c>
      <c r="G14" s="475">
        <f>CB!G37</f>
        <v>173399.53</v>
      </c>
      <c r="H14" s="475">
        <f>CB!H37</f>
        <v>38926.15</v>
      </c>
      <c r="I14" s="475">
        <f>CB!I37</f>
        <v>212325.68</v>
      </c>
      <c r="J14" s="475">
        <f t="shared" si="0"/>
        <v>9651.1672727272726</v>
      </c>
      <c r="K14" s="475">
        <f t="shared" si="1"/>
        <v>22.448820939710735</v>
      </c>
    </row>
    <row r="15" spans="1:11" s="425" customFormat="1" ht="14.25" x14ac:dyDescent="0.2">
      <c r="A15" s="426">
        <v>5</v>
      </c>
      <c r="B15" s="427" t="s">
        <v>17</v>
      </c>
      <c r="C15" s="475">
        <f>CBI!C37</f>
        <v>4</v>
      </c>
      <c r="D15" s="475">
        <f>CBI!D37</f>
        <v>8</v>
      </c>
      <c r="E15" s="475">
        <f>CBI!E37</f>
        <v>2</v>
      </c>
      <c r="F15" s="475">
        <f>CBI!F37</f>
        <v>14</v>
      </c>
      <c r="G15" s="475">
        <f>CBI!G37</f>
        <v>67225.47</v>
      </c>
      <c r="H15" s="475">
        <f>CBI!H37</f>
        <v>24358.62</v>
      </c>
      <c r="I15" s="475">
        <f>CBI!I37</f>
        <v>91584.09</v>
      </c>
      <c r="J15" s="475">
        <f t="shared" si="0"/>
        <v>6541.7207142857142</v>
      </c>
      <c r="K15" s="475">
        <f t="shared" si="1"/>
        <v>36.234213014799302</v>
      </c>
    </row>
    <row r="16" spans="1:11" s="425" customFormat="1" ht="14.25" x14ac:dyDescent="0.2">
      <c r="A16" s="426">
        <v>6</v>
      </c>
      <c r="B16" s="427" t="s">
        <v>18</v>
      </c>
      <c r="C16" s="475">
        <f>IB!C37</f>
        <v>1</v>
      </c>
      <c r="D16" s="475">
        <f>IB!D37</f>
        <v>1</v>
      </c>
      <c r="E16" s="475">
        <f>IB!E37</f>
        <v>3</v>
      </c>
      <c r="F16" s="475">
        <f>IB!F37</f>
        <v>5</v>
      </c>
      <c r="G16" s="475">
        <f>IB!G37</f>
        <v>19484.22</v>
      </c>
      <c r="H16" s="475">
        <f>IB!H37</f>
        <v>9532.69</v>
      </c>
      <c r="I16" s="475">
        <f>IB!I37</f>
        <v>29016.910000000003</v>
      </c>
      <c r="J16" s="475">
        <f t="shared" si="0"/>
        <v>5803.3820000000005</v>
      </c>
      <c r="K16" s="475">
        <f t="shared" si="1"/>
        <v>48.925181505854482</v>
      </c>
    </row>
    <row r="17" spans="1:11" s="425" customFormat="1" ht="14.25" x14ac:dyDescent="0.2">
      <c r="A17" s="426">
        <v>7</v>
      </c>
      <c r="B17" s="427" t="s">
        <v>19</v>
      </c>
      <c r="C17" s="475">
        <f>IOB!C37</f>
        <v>0</v>
      </c>
      <c r="D17" s="475">
        <f>IOB!D37</f>
        <v>1</v>
      </c>
      <c r="E17" s="475">
        <f>IOB!E37</f>
        <v>3</v>
      </c>
      <c r="F17" s="475">
        <f>IOB!F37</f>
        <v>4</v>
      </c>
      <c r="G17" s="475">
        <f>IOB!G37</f>
        <v>74922.59</v>
      </c>
      <c r="H17" s="475">
        <f>IOB!H37</f>
        <v>16471.16</v>
      </c>
      <c r="I17" s="475">
        <f>IOB!I37</f>
        <v>91393.75</v>
      </c>
      <c r="J17" s="475">
        <f t="shared" si="0"/>
        <v>22848.4375</v>
      </c>
      <c r="K17" s="475">
        <f t="shared" si="1"/>
        <v>21.984237330823721</v>
      </c>
    </row>
    <row r="18" spans="1:11" s="425" customFormat="1" ht="14.25" x14ac:dyDescent="0.2">
      <c r="A18" s="426">
        <v>8</v>
      </c>
      <c r="B18" s="427" t="s">
        <v>20</v>
      </c>
      <c r="C18" s="475">
        <f>PSB!C37</f>
        <v>0</v>
      </c>
      <c r="D18" s="475">
        <f>PSB!D37</f>
        <v>2</v>
      </c>
      <c r="E18" s="475">
        <f>PSB!E37</f>
        <v>1</v>
      </c>
      <c r="F18" s="475">
        <f>PSB!F37</f>
        <v>3</v>
      </c>
      <c r="G18" s="475">
        <f>PSB!G37</f>
        <v>9957.74</v>
      </c>
      <c r="H18" s="475">
        <f>PSB!H37</f>
        <v>4319.2</v>
      </c>
      <c r="I18" s="475">
        <f>PSB!I37</f>
        <v>14276.939999999999</v>
      </c>
      <c r="J18" s="475">
        <f t="shared" si="0"/>
        <v>4758.9799999999996</v>
      </c>
      <c r="K18" s="475">
        <f t="shared" si="1"/>
        <v>43.375304034851283</v>
      </c>
    </row>
    <row r="19" spans="1:11" s="425" customFormat="1" ht="14.25" x14ac:dyDescent="0.2">
      <c r="A19" s="426">
        <v>9</v>
      </c>
      <c r="B19" s="427" t="s">
        <v>21</v>
      </c>
      <c r="C19" s="475">
        <f>PNB!C37</f>
        <v>0</v>
      </c>
      <c r="D19" s="475">
        <f>PNB!D37</f>
        <v>3</v>
      </c>
      <c r="E19" s="475">
        <f>PNB!E37</f>
        <v>6</v>
      </c>
      <c r="F19" s="475">
        <f>PNB!F37</f>
        <v>9</v>
      </c>
      <c r="G19" s="475">
        <f>PNB!G37</f>
        <v>90398.9</v>
      </c>
      <c r="H19" s="475">
        <f>PNB!H37</f>
        <v>24082.12</v>
      </c>
      <c r="I19" s="475">
        <f>PNB!I37</f>
        <v>114481.01999999999</v>
      </c>
      <c r="J19" s="475">
        <f t="shared" si="0"/>
        <v>12720.113333333333</v>
      </c>
      <c r="K19" s="475">
        <f t="shared" si="1"/>
        <v>26.639837431650164</v>
      </c>
    </row>
    <row r="20" spans="1:11" s="425" customFormat="1" ht="14.25" x14ac:dyDescent="0.2">
      <c r="A20" s="426">
        <v>10</v>
      </c>
      <c r="B20" s="427" t="s">
        <v>22</v>
      </c>
      <c r="C20" s="475">
        <f>SBI!C37</f>
        <v>34</v>
      </c>
      <c r="D20" s="475">
        <f>SBI!D37</f>
        <v>20</v>
      </c>
      <c r="E20" s="475">
        <f>SBI!E37</f>
        <v>18</v>
      </c>
      <c r="F20" s="475">
        <f>SBI!F37</f>
        <v>72</v>
      </c>
      <c r="G20" s="475">
        <f>SBI!G37</f>
        <v>1312657.28</v>
      </c>
      <c r="H20" s="475">
        <f>SBI!H37</f>
        <v>581026.27</v>
      </c>
      <c r="I20" s="475">
        <f>SBI!I37</f>
        <v>1893683.55</v>
      </c>
      <c r="J20" s="475">
        <f t="shared" si="0"/>
        <v>26301.160416666666</v>
      </c>
      <c r="K20" s="475">
        <f t="shared" si="1"/>
        <v>44.263364006178371</v>
      </c>
    </row>
    <row r="21" spans="1:11" s="425" customFormat="1" ht="14.25" x14ac:dyDescent="0.2">
      <c r="A21" s="426">
        <v>11</v>
      </c>
      <c r="B21" s="427" t="s">
        <v>23</v>
      </c>
      <c r="C21" s="475">
        <f>UCO!C37</f>
        <v>1</v>
      </c>
      <c r="D21" s="475">
        <f>UCO!D37</f>
        <v>2</v>
      </c>
      <c r="E21" s="475">
        <f>UCO!E37</f>
        <v>2</v>
      </c>
      <c r="F21" s="475">
        <f>UCO!F37</f>
        <v>5</v>
      </c>
      <c r="G21" s="475">
        <f>UCO!G37</f>
        <v>20596.439999999999</v>
      </c>
      <c r="H21" s="475">
        <f>UCO!H37</f>
        <v>62322.35</v>
      </c>
      <c r="I21" s="475">
        <f>UCO!I37</f>
        <v>82918.789999999994</v>
      </c>
      <c r="J21" s="475">
        <f t="shared" si="0"/>
        <v>16583.757999999998</v>
      </c>
      <c r="K21" s="475">
        <f t="shared" si="1"/>
        <v>302.58797151352371</v>
      </c>
    </row>
    <row r="22" spans="1:11" s="425" customFormat="1" ht="14.25" x14ac:dyDescent="0.2">
      <c r="A22" s="426">
        <v>12</v>
      </c>
      <c r="B22" s="427" t="s">
        <v>24</v>
      </c>
      <c r="C22" s="475">
        <f>UBI!C37</f>
        <v>9</v>
      </c>
      <c r="D22" s="475">
        <f>UBI!D37</f>
        <v>14</v>
      </c>
      <c r="E22" s="475">
        <f>UBI!E37</f>
        <v>6</v>
      </c>
      <c r="F22" s="475">
        <f>UBI!F37</f>
        <v>29</v>
      </c>
      <c r="G22" s="475">
        <f>UBI!G37</f>
        <v>310449.53000000003</v>
      </c>
      <c r="H22" s="475">
        <f>UBI!H37</f>
        <v>57360.78</v>
      </c>
      <c r="I22" s="475">
        <f>UBI!I37</f>
        <v>367810.31000000006</v>
      </c>
      <c r="J22" s="475">
        <f t="shared" si="0"/>
        <v>12683.114137931036</v>
      </c>
      <c r="K22" s="475">
        <f t="shared" si="1"/>
        <v>18.476684438852264</v>
      </c>
    </row>
    <row r="23" spans="1:11" s="425" customFormat="1" ht="14.25" x14ac:dyDescent="0.2">
      <c r="A23" s="426">
        <v>13</v>
      </c>
      <c r="B23" s="427" t="s">
        <v>26</v>
      </c>
      <c r="C23" s="475">
        <f>AXIS!C37</f>
        <v>3</v>
      </c>
      <c r="D23" s="475">
        <f>AXIS!D37</f>
        <v>7</v>
      </c>
      <c r="E23" s="475">
        <f>AXIS!E37</f>
        <v>14</v>
      </c>
      <c r="F23" s="475">
        <f>AXIS!F37</f>
        <v>24</v>
      </c>
      <c r="G23" s="475">
        <f>AXIS!G37</f>
        <v>222299.02</v>
      </c>
      <c r="H23" s="475">
        <f>AXIS!H37</f>
        <v>172787.99</v>
      </c>
      <c r="I23" s="475">
        <f>AXIS!I37</f>
        <v>395087.01</v>
      </c>
      <c r="J23" s="475">
        <f t="shared" si="0"/>
        <v>16461.958750000002</v>
      </c>
      <c r="K23" s="475">
        <f t="shared" si="1"/>
        <v>77.727733572554655</v>
      </c>
    </row>
    <row r="24" spans="1:11" s="425" customFormat="1" ht="14.25" x14ac:dyDescent="0.2">
      <c r="A24" s="426">
        <v>14</v>
      </c>
      <c r="B24" s="427" t="s">
        <v>27</v>
      </c>
      <c r="C24" s="475">
        <f>BANDHAN!C37</f>
        <v>2</v>
      </c>
      <c r="D24" s="475">
        <f>BANDHAN!D37</f>
        <v>7</v>
      </c>
      <c r="E24" s="475">
        <f>BANDHAN!E37</f>
        <v>4</v>
      </c>
      <c r="F24" s="475">
        <f>BANDHAN!F37</f>
        <v>13</v>
      </c>
      <c r="G24" s="475">
        <f>BANDHAN!G37</f>
        <v>34964.79</v>
      </c>
      <c r="H24" s="475">
        <f>BANDHAN!H37</f>
        <v>80150.149999999994</v>
      </c>
      <c r="I24" s="475">
        <f>BANDHAN!I37</f>
        <v>115114.94</v>
      </c>
      <c r="J24" s="475">
        <f t="shared" si="0"/>
        <v>8854.995384615384</v>
      </c>
      <c r="K24" s="475">
        <f t="shared" si="1"/>
        <v>229.23103499263115</v>
      </c>
    </row>
    <row r="25" spans="1:11" s="425" customFormat="1" ht="14.25" x14ac:dyDescent="0.2">
      <c r="A25" s="426">
        <v>15</v>
      </c>
      <c r="B25" s="427" t="s">
        <v>28</v>
      </c>
      <c r="C25" s="475">
        <f>'CSB(CATHOLIC)'!C37</f>
        <v>0</v>
      </c>
      <c r="D25" s="475">
        <f>'CSB(CATHOLIC)'!D37</f>
        <v>0</v>
      </c>
      <c r="E25" s="475">
        <f>'CSB(CATHOLIC)'!E37</f>
        <v>0</v>
      </c>
      <c r="F25" s="475">
        <f>'CSB(CATHOLIC)'!F37</f>
        <v>0</v>
      </c>
      <c r="G25" s="475">
        <f>'CSB(CATHOLIC)'!G37</f>
        <v>0</v>
      </c>
      <c r="H25" s="475">
        <f>'CSB(CATHOLIC)'!H37</f>
        <v>0</v>
      </c>
      <c r="I25" s="475">
        <f>'CSB(CATHOLIC)'!I37</f>
        <v>0</v>
      </c>
      <c r="J25" s="475" t="e">
        <f t="shared" si="0"/>
        <v>#DIV/0!</v>
      </c>
      <c r="K25" s="475" t="e">
        <f t="shared" si="1"/>
        <v>#DIV/0!</v>
      </c>
    </row>
    <row r="26" spans="1:11" s="425" customFormat="1" ht="14.25" x14ac:dyDescent="0.2">
      <c r="A26" s="426">
        <v>16</v>
      </c>
      <c r="B26" s="427" t="s">
        <v>29</v>
      </c>
      <c r="C26" s="475">
        <f>DCB!C37</f>
        <v>0</v>
      </c>
      <c r="D26" s="475">
        <f>DCB!D37</f>
        <v>0</v>
      </c>
      <c r="E26" s="475">
        <f>DCB!E37</f>
        <v>2</v>
      </c>
      <c r="F26" s="475">
        <f>DCB!F37</f>
        <v>2</v>
      </c>
      <c r="G26" s="475">
        <f>DCB!G37</f>
        <v>12442.32</v>
      </c>
      <c r="H26" s="475">
        <f>DCB!H37</f>
        <v>8786.08</v>
      </c>
      <c r="I26" s="475">
        <f>DCB!I37</f>
        <v>21228.400000000001</v>
      </c>
      <c r="J26" s="475">
        <f t="shared" si="0"/>
        <v>10614.2</v>
      </c>
      <c r="K26" s="475">
        <f t="shared" si="1"/>
        <v>70.614483472535667</v>
      </c>
    </row>
    <row r="27" spans="1:11" s="425" customFormat="1" ht="14.25" x14ac:dyDescent="0.2">
      <c r="A27" s="426">
        <v>17</v>
      </c>
      <c r="B27" s="427" t="s">
        <v>30</v>
      </c>
      <c r="C27" s="475">
        <f>DHANLAXMI!C37</f>
        <v>0</v>
      </c>
      <c r="D27" s="475">
        <f>DHANLAXMI!D37</f>
        <v>0</v>
      </c>
      <c r="E27" s="475">
        <f>DHANLAXMI!E37</f>
        <v>0</v>
      </c>
      <c r="F27" s="475">
        <f>DHANLAXMI!F37</f>
        <v>0</v>
      </c>
      <c r="G27" s="475">
        <f>DHANLAXMI!G37</f>
        <v>0</v>
      </c>
      <c r="H27" s="475">
        <f>DHANLAXMI!H37</f>
        <v>0</v>
      </c>
      <c r="I27" s="475">
        <f>DHANLAXMI!I37</f>
        <v>0</v>
      </c>
      <c r="J27" s="475" t="e">
        <f t="shared" si="0"/>
        <v>#DIV/0!</v>
      </c>
      <c r="K27" s="475" t="e">
        <f t="shared" si="1"/>
        <v>#DIV/0!</v>
      </c>
    </row>
    <row r="28" spans="1:11" s="425" customFormat="1" ht="14.25" x14ac:dyDescent="0.2">
      <c r="A28" s="426">
        <v>18</v>
      </c>
      <c r="B28" s="427" t="s">
        <v>31</v>
      </c>
      <c r="C28" s="475">
        <f>FEDERAL!C37</f>
        <v>0</v>
      </c>
      <c r="D28" s="475">
        <f>FEDERAL!D37</f>
        <v>1</v>
      </c>
      <c r="E28" s="475">
        <f>FEDERAL!E37</f>
        <v>2</v>
      </c>
      <c r="F28" s="475">
        <f>FEDERAL!F37</f>
        <v>3</v>
      </c>
      <c r="G28" s="475">
        <f>FEDERAL!G37</f>
        <v>27987.74</v>
      </c>
      <c r="H28" s="475">
        <f>FEDERAL!H37</f>
        <v>28066.38</v>
      </c>
      <c r="I28" s="475">
        <f>FEDERAL!I37</f>
        <v>56054.12</v>
      </c>
      <c r="J28" s="475">
        <f t="shared" si="0"/>
        <v>18684.706666666669</v>
      </c>
      <c r="K28" s="475">
        <f t="shared" si="1"/>
        <v>100.28098017203246</v>
      </c>
    </row>
    <row r="29" spans="1:11" s="425" customFormat="1" ht="14.25" x14ac:dyDescent="0.2">
      <c r="A29" s="426">
        <v>19</v>
      </c>
      <c r="B29" s="427" t="s">
        <v>32</v>
      </c>
      <c r="C29" s="475">
        <f>HDFC!C37</f>
        <v>9</v>
      </c>
      <c r="D29" s="475">
        <f>HDFC!D37</f>
        <v>11</v>
      </c>
      <c r="E29" s="475">
        <f>HDFC!E37</f>
        <v>7</v>
      </c>
      <c r="F29" s="475">
        <f>HDFC!F37</f>
        <v>27</v>
      </c>
      <c r="G29" s="475">
        <f>HDFC!G37</f>
        <v>317019.14</v>
      </c>
      <c r="H29" s="475">
        <f>HDFC!H37</f>
        <v>393504.58</v>
      </c>
      <c r="I29" s="475">
        <f>HDFC!I37</f>
        <v>710523.72</v>
      </c>
      <c r="J29" s="475">
        <f t="shared" si="0"/>
        <v>26315.693333333333</v>
      </c>
      <c r="K29" s="475">
        <f t="shared" si="1"/>
        <v>124.12644233404961</v>
      </c>
    </row>
    <row r="30" spans="1:11" s="425" customFormat="1" ht="14.25" x14ac:dyDescent="0.2">
      <c r="A30" s="426">
        <v>20</v>
      </c>
      <c r="B30" s="427" t="s">
        <v>33</v>
      </c>
      <c r="C30" s="475">
        <f>ICICI!C37</f>
        <v>6</v>
      </c>
      <c r="D30" s="475">
        <f>ICICI!D37</f>
        <v>6</v>
      </c>
      <c r="E30" s="475">
        <f>ICICI!E37</f>
        <v>6</v>
      </c>
      <c r="F30" s="475">
        <f>ICICI!F37</f>
        <v>18</v>
      </c>
      <c r="G30" s="475">
        <f>ICICI!G37</f>
        <v>185883.56</v>
      </c>
      <c r="H30" s="475">
        <f>ICICI!H37</f>
        <v>1332658.95</v>
      </c>
      <c r="I30" s="475">
        <f>ICICI!I37</f>
        <v>1518542.51</v>
      </c>
      <c r="J30" s="475">
        <f t="shared" si="0"/>
        <v>84363.472777777773</v>
      </c>
      <c r="K30" s="475">
        <f t="shared" si="1"/>
        <v>716.93212137749026</v>
      </c>
    </row>
    <row r="31" spans="1:11" s="425" customFormat="1" ht="14.25" x14ac:dyDescent="0.2">
      <c r="A31" s="426">
        <v>21</v>
      </c>
      <c r="B31" s="427" t="s">
        <v>34</v>
      </c>
      <c r="C31" s="475">
        <f>IDBI!C37</f>
        <v>16</v>
      </c>
      <c r="D31" s="475">
        <f>IDBI!D37</f>
        <v>10</v>
      </c>
      <c r="E31" s="475">
        <f>IDBI!E37</f>
        <v>4</v>
      </c>
      <c r="F31" s="475">
        <f>IDBI!F37</f>
        <v>30</v>
      </c>
      <c r="G31" s="475">
        <f>IDBI!G37</f>
        <v>273559.11</v>
      </c>
      <c r="H31" s="475">
        <f>IDBI!H37</f>
        <v>220545.07</v>
      </c>
      <c r="I31" s="475">
        <f>IDBI!I37</f>
        <v>494104.18</v>
      </c>
      <c r="J31" s="475">
        <f t="shared" si="0"/>
        <v>16470.139333333333</v>
      </c>
      <c r="K31" s="475">
        <f t="shared" si="1"/>
        <v>80.620627110535636</v>
      </c>
    </row>
    <row r="32" spans="1:11" s="425" customFormat="1" ht="14.25" x14ac:dyDescent="0.2">
      <c r="A32" s="426">
        <v>22</v>
      </c>
      <c r="B32" s="427" t="s">
        <v>35</v>
      </c>
      <c r="C32" s="475">
        <f>IDFC!C37</f>
        <v>0</v>
      </c>
      <c r="D32" s="475">
        <f>IDFC!D37</f>
        <v>1</v>
      </c>
      <c r="E32" s="475">
        <f>IDFC!E37</f>
        <v>3</v>
      </c>
      <c r="F32" s="475">
        <f>IDFC!F37</f>
        <v>4</v>
      </c>
      <c r="G32" s="475">
        <f>IDFC!G37</f>
        <v>23848.23</v>
      </c>
      <c r="H32" s="475">
        <f>IDFC!H37</f>
        <v>8197.24</v>
      </c>
      <c r="I32" s="475">
        <f>IDFC!I37</f>
        <v>32045.47</v>
      </c>
      <c r="J32" s="475">
        <f t="shared" si="0"/>
        <v>8011.3675000000003</v>
      </c>
      <c r="K32" s="475">
        <f t="shared" si="1"/>
        <v>34.372529952956675</v>
      </c>
    </row>
    <row r="33" spans="1:11" s="425" customFormat="1" ht="14.25" x14ac:dyDescent="0.2">
      <c r="A33" s="426">
        <v>23</v>
      </c>
      <c r="B33" s="427" t="s">
        <v>36</v>
      </c>
      <c r="C33" s="475">
        <f>INDUSIND!C37</f>
        <v>1</v>
      </c>
      <c r="D33" s="475">
        <f>INDUSIND!D37</f>
        <v>2</v>
      </c>
      <c r="E33" s="475">
        <f>INDUSIND!E37</f>
        <v>4</v>
      </c>
      <c r="F33" s="475">
        <f>INDUSIND!F37</f>
        <v>7</v>
      </c>
      <c r="G33" s="475">
        <f>INDUSIND!G37</f>
        <v>30716.53</v>
      </c>
      <c r="H33" s="475">
        <f>INDUSIND!H37</f>
        <v>4974.42</v>
      </c>
      <c r="I33" s="475">
        <f>INDUSIND!I37</f>
        <v>35690.949999999997</v>
      </c>
      <c r="J33" s="475">
        <f t="shared" si="0"/>
        <v>5098.7071428571426</v>
      </c>
      <c r="K33" s="475">
        <f t="shared" si="1"/>
        <v>16.194602710657747</v>
      </c>
    </row>
    <row r="34" spans="1:11" s="425" customFormat="1" ht="14.25" x14ac:dyDescent="0.2">
      <c r="A34" s="426">
        <v>24</v>
      </c>
      <c r="B34" s="427" t="s">
        <v>37</v>
      </c>
      <c r="C34" s="475">
        <f>KB!C37</f>
        <v>1</v>
      </c>
      <c r="D34" s="475">
        <f>KB!D37</f>
        <v>0</v>
      </c>
      <c r="E34" s="475">
        <f>KB!E37</f>
        <v>4</v>
      </c>
      <c r="F34" s="475">
        <f>KB!F37</f>
        <v>5</v>
      </c>
      <c r="G34" s="475">
        <f>KB!G37</f>
        <v>13305.65</v>
      </c>
      <c r="H34" s="475">
        <f>KB!H37</f>
        <v>10375.27</v>
      </c>
      <c r="I34" s="475">
        <f>KB!I37</f>
        <v>23680.92</v>
      </c>
      <c r="J34" s="475">
        <f t="shared" si="0"/>
        <v>4736.1839999999993</v>
      </c>
      <c r="K34" s="475">
        <f t="shared" si="1"/>
        <v>77.97642354939444</v>
      </c>
    </row>
    <row r="35" spans="1:11" s="425" customFormat="1" ht="14.25" x14ac:dyDescent="0.2">
      <c r="A35" s="426">
        <v>25</v>
      </c>
      <c r="B35" s="427" t="s">
        <v>38</v>
      </c>
      <c r="C35" s="475">
        <f>KARUR!C37</f>
        <v>0</v>
      </c>
      <c r="D35" s="475">
        <f>KARUR!D37</f>
        <v>0</v>
      </c>
      <c r="E35" s="475">
        <f>KARUR!E37</f>
        <v>0</v>
      </c>
      <c r="F35" s="475">
        <f>KARUR!F37</f>
        <v>0</v>
      </c>
      <c r="G35" s="475">
        <f>KARUR!G37</f>
        <v>0</v>
      </c>
      <c r="H35" s="475">
        <f>KARUR!H37</f>
        <v>0</v>
      </c>
      <c r="I35" s="475">
        <f>KARUR!I37</f>
        <v>0</v>
      </c>
      <c r="J35" s="475" t="e">
        <f t="shared" si="0"/>
        <v>#DIV/0!</v>
      </c>
      <c r="K35" s="475" t="e">
        <f t="shared" si="1"/>
        <v>#DIV/0!</v>
      </c>
    </row>
    <row r="36" spans="1:11" s="425" customFormat="1" ht="14.25" x14ac:dyDescent="0.2">
      <c r="A36" s="426">
        <v>26</v>
      </c>
      <c r="B36" s="427" t="s">
        <v>39</v>
      </c>
      <c r="C36" s="475">
        <f>KOTAK!C37</f>
        <v>7</v>
      </c>
      <c r="D36" s="475">
        <f>KOTAK!D37</f>
        <v>2</v>
      </c>
      <c r="E36" s="475">
        <f>KOTAK!E37</f>
        <v>4</v>
      </c>
      <c r="F36" s="475">
        <f>KOTAK!F37</f>
        <v>13</v>
      </c>
      <c r="G36" s="475">
        <f>KOTAK!G37</f>
        <v>26369.13</v>
      </c>
      <c r="H36" s="475">
        <f>KOTAK!H37</f>
        <v>24306.45</v>
      </c>
      <c r="I36" s="475">
        <f>KOTAK!I37</f>
        <v>50675.58</v>
      </c>
      <c r="J36" s="475">
        <f t="shared" si="0"/>
        <v>3898.1215384615384</v>
      </c>
      <c r="K36" s="475">
        <f t="shared" si="1"/>
        <v>92.177671390751229</v>
      </c>
    </row>
    <row r="37" spans="1:11" s="425" customFormat="1" ht="14.25" x14ac:dyDescent="0.2">
      <c r="A37" s="426">
        <v>27</v>
      </c>
      <c r="B37" s="427" t="s">
        <v>40</v>
      </c>
      <c r="C37" s="475">
        <f>RBL!C37</f>
        <v>0</v>
      </c>
      <c r="D37" s="475">
        <f>RBL!D37</f>
        <v>0</v>
      </c>
      <c r="E37" s="475">
        <f>RBL!E37</f>
        <v>3</v>
      </c>
      <c r="F37" s="475">
        <f>RBL!F37</f>
        <v>3</v>
      </c>
      <c r="G37" s="475">
        <f>RBL!G37</f>
        <v>18022.93</v>
      </c>
      <c r="H37" s="475">
        <f>RBL!H37</f>
        <v>3178.36</v>
      </c>
      <c r="I37" s="475">
        <f>RBL!I37</f>
        <v>21201.29</v>
      </c>
      <c r="J37" s="475">
        <f t="shared" si="0"/>
        <v>7067.0966666666673</v>
      </c>
      <c r="K37" s="475">
        <f t="shared" si="1"/>
        <v>17.635090409827924</v>
      </c>
    </row>
    <row r="38" spans="1:11" s="425" customFormat="1" ht="14.25" x14ac:dyDescent="0.2">
      <c r="A38" s="426">
        <v>28</v>
      </c>
      <c r="B38" s="427" t="s">
        <v>41</v>
      </c>
      <c r="C38" s="475">
        <f>YES!C37</f>
        <v>2</v>
      </c>
      <c r="D38" s="475">
        <f>YES!D37</f>
        <v>4</v>
      </c>
      <c r="E38" s="475">
        <f>YES!E37</f>
        <v>2</v>
      </c>
      <c r="F38" s="475">
        <f>YES!F37</f>
        <v>8</v>
      </c>
      <c r="G38" s="475">
        <f>YES!G37</f>
        <v>25362.28</v>
      </c>
      <c r="H38" s="475">
        <f>YES!H37</f>
        <v>7828.06</v>
      </c>
      <c r="I38" s="475">
        <f>YES!I37</f>
        <v>33190.339999999997</v>
      </c>
      <c r="J38" s="475">
        <f t="shared" si="0"/>
        <v>4148.7924999999996</v>
      </c>
      <c r="K38" s="475">
        <f t="shared" si="1"/>
        <v>30.864969553210521</v>
      </c>
    </row>
    <row r="39" spans="1:11" s="425" customFormat="1" ht="14.25" x14ac:dyDescent="0.2">
      <c r="A39" s="426">
        <v>29</v>
      </c>
      <c r="B39" s="427" t="s">
        <v>43</v>
      </c>
      <c r="C39" s="475">
        <f>AU!C37</f>
        <v>0</v>
      </c>
      <c r="D39" s="475">
        <f>AU!D37</f>
        <v>2</v>
      </c>
      <c r="E39" s="475">
        <f>AU!E37</f>
        <v>1</v>
      </c>
      <c r="F39" s="475">
        <f>AU!F37</f>
        <v>3</v>
      </c>
      <c r="G39" s="475">
        <f>AU!G37</f>
        <v>4246.47</v>
      </c>
      <c r="H39" s="475">
        <f>AU!H37</f>
        <v>6564.73</v>
      </c>
      <c r="I39" s="475">
        <f>AU!I37</f>
        <v>10811.2</v>
      </c>
      <c r="J39" s="475">
        <f t="shared" si="0"/>
        <v>3603.7333333333336</v>
      </c>
      <c r="K39" s="475">
        <f t="shared" si="1"/>
        <v>154.59263812060368</v>
      </c>
    </row>
    <row r="40" spans="1:11" s="425" customFormat="1" ht="14.25" x14ac:dyDescent="0.2">
      <c r="A40" s="426">
        <v>30</v>
      </c>
      <c r="B40" s="427" t="s">
        <v>44</v>
      </c>
      <c r="C40" s="475">
        <f>Equitas!C37</f>
        <v>0</v>
      </c>
      <c r="D40" s="475">
        <f>Equitas!D37</f>
        <v>1</v>
      </c>
      <c r="E40" s="475">
        <f>Equitas!E37</f>
        <v>1</v>
      </c>
      <c r="F40" s="475">
        <f>Equitas!F37</f>
        <v>2</v>
      </c>
      <c r="G40" s="475">
        <f>Equitas!G37</f>
        <v>1614.69</v>
      </c>
      <c r="H40" s="475">
        <f>Equitas!H37</f>
        <v>1988.37</v>
      </c>
      <c r="I40" s="475">
        <f>Equitas!I37</f>
        <v>3603.06</v>
      </c>
      <c r="J40" s="475">
        <f t="shared" si="0"/>
        <v>1801.53</v>
      </c>
      <c r="K40" s="475">
        <f t="shared" si="1"/>
        <v>123.14252271333814</v>
      </c>
    </row>
    <row r="41" spans="1:11" s="425" customFormat="1" ht="14.25" x14ac:dyDescent="0.2">
      <c r="A41" s="426">
        <v>31</v>
      </c>
      <c r="B41" s="427" t="s">
        <v>45</v>
      </c>
      <c r="C41" s="475">
        <f>ESAF!C37</f>
        <v>0</v>
      </c>
      <c r="D41" s="475">
        <f>ESAF!D37</f>
        <v>0</v>
      </c>
      <c r="E41" s="475">
        <f>ESAF!E37</f>
        <v>1</v>
      </c>
      <c r="F41" s="475">
        <f>ESAF!F37</f>
        <v>1</v>
      </c>
      <c r="G41" s="475">
        <f>ESAF!G37</f>
        <v>251.61</v>
      </c>
      <c r="H41" s="475">
        <f>ESAF!H37</f>
        <v>194.27</v>
      </c>
      <c r="I41" s="475">
        <f>ESAF!I37</f>
        <v>445.88</v>
      </c>
      <c r="J41" s="475">
        <f t="shared" si="0"/>
        <v>445.88</v>
      </c>
      <c r="K41" s="475">
        <f t="shared" si="1"/>
        <v>77.210762688287431</v>
      </c>
    </row>
    <row r="42" spans="1:11" s="425" customFormat="1" ht="14.25" x14ac:dyDescent="0.2">
      <c r="A42" s="426">
        <v>32</v>
      </c>
      <c r="B42" s="427" t="s">
        <v>46</v>
      </c>
      <c r="C42" s="475">
        <f>Fincare!C37</f>
        <v>0</v>
      </c>
      <c r="D42" s="475">
        <f>Fincare!D37</f>
        <v>0</v>
      </c>
      <c r="E42" s="475">
        <f>Fincare!E37</f>
        <v>0</v>
      </c>
      <c r="F42" s="475">
        <f>Fincare!F37</f>
        <v>0</v>
      </c>
      <c r="G42" s="475">
        <f>Fincare!G37</f>
        <v>0</v>
      </c>
      <c r="H42" s="475">
        <f>Fincare!H37</f>
        <v>0</v>
      </c>
      <c r="I42" s="475">
        <f>Fincare!I37</f>
        <v>0</v>
      </c>
      <c r="J42" s="475" t="e">
        <f t="shared" si="0"/>
        <v>#DIV/0!</v>
      </c>
      <c r="K42" s="475" t="e">
        <f t="shared" si="1"/>
        <v>#DIV/0!</v>
      </c>
    </row>
    <row r="43" spans="1:11" s="425" customFormat="1" ht="14.25" x14ac:dyDescent="0.2">
      <c r="A43" s="426">
        <v>33</v>
      </c>
      <c r="B43" s="427" t="s">
        <v>47</v>
      </c>
      <c r="C43" s="475">
        <f>Jana!C37</f>
        <v>0</v>
      </c>
      <c r="D43" s="475">
        <f>Jana!D37</f>
        <v>0</v>
      </c>
      <c r="E43" s="475">
        <f>Jana!E37</f>
        <v>5</v>
      </c>
      <c r="F43" s="475">
        <f>Jana!F37</f>
        <v>5</v>
      </c>
      <c r="G43" s="475">
        <f>Jana!G37</f>
        <v>2179.52</v>
      </c>
      <c r="H43" s="475">
        <f>Jana!H37</f>
        <v>15628.85</v>
      </c>
      <c r="I43" s="475">
        <f>Jana!I37</f>
        <v>17808.37</v>
      </c>
      <c r="J43" s="475">
        <f t="shared" si="0"/>
        <v>3561.674</v>
      </c>
      <c r="K43" s="475">
        <f t="shared" si="1"/>
        <v>717.07761341946855</v>
      </c>
    </row>
    <row r="44" spans="1:11" s="425" customFormat="1" ht="14.25" x14ac:dyDescent="0.2">
      <c r="A44" s="426">
        <v>34</v>
      </c>
      <c r="B44" s="427" t="s">
        <v>48</v>
      </c>
      <c r="C44" s="475">
        <f>Suryoday!C37</f>
        <v>2</v>
      </c>
      <c r="D44" s="475">
        <f>Suryoday!D37</f>
        <v>1</v>
      </c>
      <c r="E44" s="475">
        <f>Suryoday!E37</f>
        <v>3</v>
      </c>
      <c r="F44" s="475">
        <f>Suryoday!F37</f>
        <v>6</v>
      </c>
      <c r="G44" s="475">
        <f>Suryoday!G37</f>
        <v>5596.24</v>
      </c>
      <c r="H44" s="475">
        <f>Suryoday!H37</f>
        <v>3059.23</v>
      </c>
      <c r="I44" s="475">
        <f>Suryoday!I37</f>
        <v>8655.4699999999993</v>
      </c>
      <c r="J44" s="475">
        <f t="shared" si="0"/>
        <v>1442.5783333333331</v>
      </c>
      <c r="K44" s="475">
        <f t="shared" si="1"/>
        <v>54.665811330464742</v>
      </c>
    </row>
    <row r="45" spans="1:11" s="425" customFormat="1" ht="14.25" x14ac:dyDescent="0.2">
      <c r="A45" s="426">
        <v>35</v>
      </c>
      <c r="B45" s="427" t="s">
        <v>49</v>
      </c>
      <c r="C45" s="475">
        <f>Ujjivan!C37</f>
        <v>0</v>
      </c>
      <c r="D45" s="475">
        <f>Ujjivan!D37</f>
        <v>0</v>
      </c>
      <c r="E45" s="475">
        <f>Ujjivan!E37</f>
        <v>1</v>
      </c>
      <c r="F45" s="475">
        <f>Ujjivan!F37</f>
        <v>1</v>
      </c>
      <c r="G45" s="475">
        <f>Ujjivan!G37</f>
        <v>1365.33</v>
      </c>
      <c r="H45" s="475">
        <f>Ujjivan!H37</f>
        <v>5979.2</v>
      </c>
      <c r="I45" s="475">
        <f>Ujjivan!I37</f>
        <v>7344.53</v>
      </c>
      <c r="J45" s="475">
        <f t="shared" si="0"/>
        <v>7344.53</v>
      </c>
      <c r="K45" s="475">
        <f t="shared" si="1"/>
        <v>437.9307566668864</v>
      </c>
    </row>
    <row r="46" spans="1:11" s="425" customFormat="1" ht="14.25" x14ac:dyDescent="0.2">
      <c r="A46" s="426">
        <v>36</v>
      </c>
      <c r="B46" s="427" t="s">
        <v>50</v>
      </c>
      <c r="C46" s="475">
        <f>utkarsh!C37</f>
        <v>0</v>
      </c>
      <c r="D46" s="475">
        <f>utkarsh!D37</f>
        <v>0</v>
      </c>
      <c r="E46" s="475">
        <f>utkarsh!E37</f>
        <v>1</v>
      </c>
      <c r="F46" s="475">
        <f>utkarsh!F37</f>
        <v>1</v>
      </c>
      <c r="G46" s="475">
        <f>utkarsh!G37</f>
        <v>1203.32</v>
      </c>
      <c r="H46" s="475">
        <f>utkarsh!H37</f>
        <v>0</v>
      </c>
      <c r="I46" s="475">
        <f>utkarsh!I37</f>
        <v>1203.32</v>
      </c>
      <c r="J46" s="475">
        <f t="shared" si="0"/>
        <v>1203.32</v>
      </c>
      <c r="K46" s="475">
        <f t="shared" si="1"/>
        <v>0</v>
      </c>
    </row>
    <row r="47" spans="1:11" s="425" customFormat="1" ht="14.25" x14ac:dyDescent="0.2">
      <c r="A47" s="426">
        <v>37</v>
      </c>
      <c r="B47" s="427" t="s">
        <v>52</v>
      </c>
      <c r="C47" s="475">
        <f>DBS!C37</f>
        <v>0</v>
      </c>
      <c r="D47" s="475">
        <f>DBS!D37</f>
        <v>0</v>
      </c>
      <c r="E47" s="475">
        <f>DBS!E37</f>
        <v>0</v>
      </c>
      <c r="F47" s="475">
        <f>DBS!F37</f>
        <v>0</v>
      </c>
      <c r="G47" s="475">
        <f>DBS!G37</f>
        <v>0</v>
      </c>
      <c r="H47" s="475">
        <f>DBS!H37</f>
        <v>0</v>
      </c>
      <c r="I47" s="475">
        <f>DBS!I37</f>
        <v>0</v>
      </c>
      <c r="J47" s="475" t="e">
        <f t="shared" si="0"/>
        <v>#DIV/0!</v>
      </c>
      <c r="K47" s="475" t="e">
        <f t="shared" si="1"/>
        <v>#DIV/0!</v>
      </c>
    </row>
    <row r="48" spans="1:11" s="425" customFormat="1" ht="14.25" x14ac:dyDescent="0.2">
      <c r="A48" s="426">
        <v>38</v>
      </c>
      <c r="B48" s="427" t="s">
        <v>54</v>
      </c>
      <c r="C48" s="475">
        <f>APB!C37</f>
        <v>0</v>
      </c>
      <c r="D48" s="475">
        <f>APB!D37</f>
        <v>0</v>
      </c>
      <c r="E48" s="475">
        <f>APB!E37</f>
        <v>0</v>
      </c>
      <c r="F48" s="475">
        <f>APB!F37</f>
        <v>0</v>
      </c>
      <c r="G48" s="475">
        <f>APB!G37</f>
        <v>0</v>
      </c>
      <c r="H48" s="475">
        <f>APB!H37</f>
        <v>0</v>
      </c>
      <c r="I48" s="475">
        <f>APB!I37</f>
        <v>0</v>
      </c>
      <c r="J48" s="475" t="e">
        <f t="shared" si="0"/>
        <v>#DIV/0!</v>
      </c>
      <c r="K48" s="475" t="e">
        <f t="shared" si="1"/>
        <v>#DIV/0!</v>
      </c>
    </row>
    <row r="49" spans="1:11" s="425" customFormat="1" ht="14.25" x14ac:dyDescent="0.2">
      <c r="A49" s="426">
        <v>39</v>
      </c>
      <c r="B49" s="427" t="s">
        <v>55</v>
      </c>
      <c r="C49" s="475">
        <f>FINO!C37</f>
        <v>0</v>
      </c>
      <c r="D49" s="475">
        <f>FINO!D37</f>
        <v>0</v>
      </c>
      <c r="E49" s="475">
        <f>FINO!E37</f>
        <v>0</v>
      </c>
      <c r="F49" s="475">
        <f>FINO!F37</f>
        <v>0</v>
      </c>
      <c r="G49" s="475">
        <f>FINO!G37</f>
        <v>0</v>
      </c>
      <c r="H49" s="475">
        <f>FINO!H37</f>
        <v>0</v>
      </c>
      <c r="I49" s="475">
        <f>FINO!I37</f>
        <v>0</v>
      </c>
      <c r="J49" s="475" t="e">
        <f t="shared" si="0"/>
        <v>#DIV/0!</v>
      </c>
      <c r="K49" s="475" t="e">
        <f t="shared" si="1"/>
        <v>#DIV/0!</v>
      </c>
    </row>
    <row r="50" spans="1:11" s="425" customFormat="1" ht="14.25" x14ac:dyDescent="0.2">
      <c r="A50" s="426">
        <v>40</v>
      </c>
      <c r="B50" s="427" t="s">
        <v>56</v>
      </c>
      <c r="C50" s="475">
        <f>'Indian Post'!C37</f>
        <v>0</v>
      </c>
      <c r="D50" s="475">
        <f>'Indian Post'!D37</f>
        <v>1</v>
      </c>
      <c r="E50" s="475">
        <f>'Indian Post'!E37</f>
        <v>1</v>
      </c>
      <c r="F50" s="475">
        <f>'Indian Post'!F37</f>
        <v>2</v>
      </c>
      <c r="G50" s="475">
        <f>'Indian Post'!G37</f>
        <v>1186.55</v>
      </c>
      <c r="H50" s="475">
        <f>'Indian Post'!H37</f>
        <v>0</v>
      </c>
      <c r="I50" s="475">
        <f>'Indian Post'!I37</f>
        <v>1186.55</v>
      </c>
      <c r="J50" s="475">
        <f t="shared" si="0"/>
        <v>593.27499999999998</v>
      </c>
      <c r="K50" s="475">
        <f t="shared" si="1"/>
        <v>0</v>
      </c>
    </row>
    <row r="51" spans="1:11" s="425" customFormat="1" ht="14.25" x14ac:dyDescent="0.2">
      <c r="A51" s="426">
        <v>41</v>
      </c>
      <c r="B51" s="427" t="s">
        <v>58</v>
      </c>
      <c r="C51" s="475">
        <f>'Maharashtra GB'!C37</f>
        <v>1</v>
      </c>
      <c r="D51" s="475">
        <f>'Maharashtra GB'!D37</f>
        <v>2</v>
      </c>
      <c r="E51" s="475">
        <f>'Maharashtra GB'!E37</f>
        <v>0</v>
      </c>
      <c r="F51" s="475">
        <f>'Maharashtra GB'!F37</f>
        <v>3</v>
      </c>
      <c r="G51" s="475">
        <f>'Maharashtra GB'!G37</f>
        <v>1404.74</v>
      </c>
      <c r="H51" s="475">
        <f>'Maharashtra GB'!H37</f>
        <v>1507.86</v>
      </c>
      <c r="I51" s="475">
        <f>'Maharashtra GB'!I37</f>
        <v>2912.6</v>
      </c>
      <c r="J51" s="475">
        <f t="shared" si="0"/>
        <v>970.86666666666667</v>
      </c>
      <c r="K51" s="475">
        <f t="shared" si="1"/>
        <v>107.34086023036291</v>
      </c>
    </row>
    <row r="52" spans="1:11" s="425" customFormat="1" ht="14.25" x14ac:dyDescent="0.2">
      <c r="A52" s="426">
        <v>42</v>
      </c>
      <c r="B52" s="427" t="s">
        <v>59</v>
      </c>
      <c r="C52" s="475">
        <f>'Vidharbha Konkan GB'!C37</f>
        <v>0</v>
      </c>
      <c r="D52" s="475">
        <f>'Vidharbha Konkan GB'!D37</f>
        <v>0</v>
      </c>
      <c r="E52" s="475">
        <f>'Vidharbha Konkan GB'!E37</f>
        <v>0</v>
      </c>
      <c r="F52" s="475">
        <f>'Vidharbha Konkan GB'!F37</f>
        <v>0</v>
      </c>
      <c r="G52" s="475">
        <f>'Vidharbha Konkan GB'!G37</f>
        <v>0</v>
      </c>
      <c r="H52" s="475">
        <f>'Vidharbha Konkan GB'!H37</f>
        <v>0</v>
      </c>
      <c r="I52" s="475">
        <f>'Vidharbha Konkan GB'!I37</f>
        <v>0</v>
      </c>
      <c r="J52" s="475" t="e">
        <f t="shared" si="0"/>
        <v>#DIV/0!</v>
      </c>
      <c r="K52" s="475" t="e">
        <f t="shared" si="1"/>
        <v>#DIV/0!</v>
      </c>
    </row>
    <row r="53" spans="1:11" s="425" customFormat="1" ht="14.25" x14ac:dyDescent="0.2">
      <c r="A53" s="426">
        <v>43</v>
      </c>
      <c r="B53" s="427" t="s">
        <v>61</v>
      </c>
      <c r="C53" s="475">
        <f>M.S.Coop!C37</f>
        <v>43</v>
      </c>
      <c r="D53" s="475">
        <f>M.S.Coop!D37</f>
        <v>16</v>
      </c>
      <c r="E53" s="475">
        <f>M.S.Coop!E37</f>
        <v>0</v>
      </c>
      <c r="F53" s="475">
        <f>M.S.Coop!F37</f>
        <v>59</v>
      </c>
      <c r="G53" s="475">
        <f>M.S.Coop!G37</f>
        <v>246440.02</v>
      </c>
      <c r="H53" s="475">
        <f>M.S.Coop!H37</f>
        <v>138240.04999999999</v>
      </c>
      <c r="I53" s="475">
        <f>M.S.Coop!I37</f>
        <v>384680.06999999995</v>
      </c>
      <c r="J53" s="475">
        <f t="shared" si="0"/>
        <v>6520.001186440677</v>
      </c>
      <c r="K53" s="475">
        <f t="shared" si="1"/>
        <v>56.094805543352898</v>
      </c>
    </row>
    <row r="54" spans="1:11" s="424" customFormat="1" ht="15" x14ac:dyDescent="0.2">
      <c r="A54" s="552" t="s">
        <v>63</v>
      </c>
      <c r="B54" s="553"/>
      <c r="C54" s="476">
        <f t="shared" ref="C54:I54" si="2">SUM(C4:C53)</f>
        <v>237</v>
      </c>
      <c r="D54" s="476">
        <f t="shared" si="2"/>
        <v>167</v>
      </c>
      <c r="E54" s="476">
        <f t="shared" si="2"/>
        <v>131</v>
      </c>
      <c r="F54" s="476">
        <f t="shared" si="2"/>
        <v>535</v>
      </c>
      <c r="G54" s="477">
        <f t="shared" si="2"/>
        <v>4871829.0300000021</v>
      </c>
      <c r="H54" s="477">
        <f t="shared" si="2"/>
        <v>3622075.5000000005</v>
      </c>
      <c r="I54" s="477">
        <f t="shared" si="2"/>
        <v>8493904.5299999993</v>
      </c>
      <c r="J54" s="477">
        <f t="shared" si="0"/>
        <v>15876.45706542056</v>
      </c>
      <c r="K54" s="477">
        <f t="shared" si="1"/>
        <v>74.347344245781116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190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29" customFormat="1" ht="14.25" x14ac:dyDescent="0.2">
      <c r="A11" s="430">
        <v>1</v>
      </c>
      <c r="B11" s="431" t="s">
        <v>13</v>
      </c>
      <c r="C11" s="475">
        <f>BOB!C38</f>
        <v>1</v>
      </c>
      <c r="D11" s="475">
        <f>BOB!D38</f>
        <v>4</v>
      </c>
      <c r="E11" s="475">
        <f>BOB!E38</f>
        <v>0</v>
      </c>
      <c r="F11" s="475">
        <f>BOB!F38</f>
        <v>5</v>
      </c>
      <c r="G11" s="475">
        <f>BOB!G38</f>
        <v>44772.72</v>
      </c>
      <c r="H11" s="475">
        <f>BOB!H38</f>
        <v>46756.83</v>
      </c>
      <c r="I11" s="475">
        <f>BOB!I38</f>
        <v>91529.55</v>
      </c>
      <c r="J11" s="475">
        <f t="shared" ref="J11:J54" si="0">(I11/F11)</f>
        <v>18305.91</v>
      </c>
      <c r="K11" s="475">
        <f t="shared" ref="K11:K54" si="1">(H11/G11)*100</f>
        <v>104.43151544065226</v>
      </c>
    </row>
    <row r="12" spans="1:11" s="429" customFormat="1" ht="14.25" x14ac:dyDescent="0.2">
      <c r="A12" s="430">
        <v>2</v>
      </c>
      <c r="B12" s="431" t="s">
        <v>14</v>
      </c>
      <c r="C12" s="475">
        <f>BOI!C38</f>
        <v>51</v>
      </c>
      <c r="D12" s="475">
        <f>BOI!D38</f>
        <v>8</v>
      </c>
      <c r="E12" s="475">
        <f>BOI!E38</f>
        <v>0</v>
      </c>
      <c r="F12" s="475">
        <f>BOI!F38</f>
        <v>59</v>
      </c>
      <c r="G12" s="475">
        <f>BOI!G38</f>
        <v>332738.17</v>
      </c>
      <c r="H12" s="475">
        <f>BOI!H38</f>
        <v>153287.81</v>
      </c>
      <c r="I12" s="475">
        <f>BOI!I38</f>
        <v>486025.98</v>
      </c>
      <c r="J12" s="475">
        <f t="shared" si="0"/>
        <v>8237.7284745762718</v>
      </c>
      <c r="K12" s="475">
        <f t="shared" si="1"/>
        <v>46.06859802108066</v>
      </c>
    </row>
    <row r="13" spans="1:11" s="429" customFormat="1" ht="14.25" x14ac:dyDescent="0.2">
      <c r="A13" s="430">
        <v>3</v>
      </c>
      <c r="B13" s="431" t="s">
        <v>15</v>
      </c>
      <c r="C13" s="475">
        <f>BM!C38</f>
        <v>18</v>
      </c>
      <c r="D13" s="475">
        <f>BM!D38</f>
        <v>10</v>
      </c>
      <c r="E13" s="475">
        <f>BM!E38</f>
        <v>0</v>
      </c>
      <c r="F13" s="475">
        <f>BM!F38</f>
        <v>28</v>
      </c>
      <c r="G13" s="475">
        <f>BM!G38</f>
        <v>169332.53</v>
      </c>
      <c r="H13" s="475">
        <f>BM!H38</f>
        <v>70723.740000000005</v>
      </c>
      <c r="I13" s="475">
        <f>BM!I38</f>
        <v>240056.27000000002</v>
      </c>
      <c r="J13" s="475">
        <f t="shared" si="0"/>
        <v>8573.4382142857157</v>
      </c>
      <c r="K13" s="475">
        <f t="shared" si="1"/>
        <v>41.766186331710756</v>
      </c>
    </row>
    <row r="14" spans="1:11" s="429" customFormat="1" ht="14.25" x14ac:dyDescent="0.2">
      <c r="A14" s="430">
        <v>4</v>
      </c>
      <c r="B14" s="431" t="s">
        <v>16</v>
      </c>
      <c r="C14" s="475">
        <f>CB!C38</f>
        <v>8</v>
      </c>
      <c r="D14" s="475">
        <f>CB!D38</f>
        <v>4</v>
      </c>
      <c r="E14" s="475">
        <f>CB!E38</f>
        <v>0</v>
      </c>
      <c r="F14" s="475">
        <f>CB!F38</f>
        <v>12</v>
      </c>
      <c r="G14" s="475">
        <f>CB!G38</f>
        <v>31330.91</v>
      </c>
      <c r="H14" s="475">
        <f>CB!H38</f>
        <v>15673.44</v>
      </c>
      <c r="I14" s="475">
        <f>CB!I38</f>
        <v>47004.35</v>
      </c>
      <c r="J14" s="475">
        <f t="shared" si="0"/>
        <v>3917.0291666666667</v>
      </c>
      <c r="K14" s="475">
        <f t="shared" si="1"/>
        <v>50.025486013652333</v>
      </c>
    </row>
    <row r="15" spans="1:11" s="429" customFormat="1" ht="14.25" x14ac:dyDescent="0.2">
      <c r="A15" s="430">
        <v>5</v>
      </c>
      <c r="B15" s="431" t="s">
        <v>17</v>
      </c>
      <c r="C15" s="475">
        <f>CBI!C38</f>
        <v>5</v>
      </c>
      <c r="D15" s="475">
        <f>CBI!D38</f>
        <v>4</v>
      </c>
      <c r="E15" s="475">
        <f>CBI!E38</f>
        <v>0</v>
      </c>
      <c r="F15" s="475">
        <f>CBI!F38</f>
        <v>9</v>
      </c>
      <c r="G15" s="475">
        <f>CBI!G38</f>
        <v>36318.47</v>
      </c>
      <c r="H15" s="475">
        <f>CBI!H38</f>
        <v>16391.71</v>
      </c>
      <c r="I15" s="475">
        <f>CBI!I38</f>
        <v>52710.18</v>
      </c>
      <c r="J15" s="475">
        <f t="shared" si="0"/>
        <v>5856.6866666666665</v>
      </c>
      <c r="K15" s="475">
        <f t="shared" si="1"/>
        <v>45.133261395647992</v>
      </c>
    </row>
    <row r="16" spans="1:11" s="429" customFormat="1" ht="14.25" x14ac:dyDescent="0.2">
      <c r="A16" s="430">
        <v>6</v>
      </c>
      <c r="B16" s="431" t="s">
        <v>18</v>
      </c>
      <c r="C16" s="475">
        <f>IB!C38</f>
        <v>0</v>
      </c>
      <c r="D16" s="475">
        <f>IB!D38</f>
        <v>2</v>
      </c>
      <c r="E16" s="475">
        <f>IB!E38</f>
        <v>0</v>
      </c>
      <c r="F16" s="475">
        <f>IB!F38</f>
        <v>2</v>
      </c>
      <c r="G16" s="475">
        <f>IB!G38</f>
        <v>6367.52</v>
      </c>
      <c r="H16" s="475">
        <f>IB!H38</f>
        <v>2469.84</v>
      </c>
      <c r="I16" s="475">
        <f>IB!I38</f>
        <v>8837.36</v>
      </c>
      <c r="J16" s="475">
        <f t="shared" si="0"/>
        <v>4418.68</v>
      </c>
      <c r="K16" s="475">
        <f t="shared" si="1"/>
        <v>38.788099605497898</v>
      </c>
    </row>
    <row r="17" spans="1:11" s="429" customFormat="1" ht="14.25" x14ac:dyDescent="0.2">
      <c r="A17" s="430">
        <v>7</v>
      </c>
      <c r="B17" s="431" t="s">
        <v>19</v>
      </c>
      <c r="C17" s="475">
        <f>IOB!C38</f>
        <v>0</v>
      </c>
      <c r="D17" s="475">
        <f>IOB!D38</f>
        <v>1</v>
      </c>
      <c r="E17" s="475">
        <f>IOB!E38</f>
        <v>0</v>
      </c>
      <c r="F17" s="475">
        <f>IOB!F38</f>
        <v>1</v>
      </c>
      <c r="G17" s="475">
        <f>IOB!G38</f>
        <v>969.67</v>
      </c>
      <c r="H17" s="475">
        <f>IOB!H38</f>
        <v>1054.42</v>
      </c>
      <c r="I17" s="475">
        <f>IOB!I38</f>
        <v>2024.0900000000001</v>
      </c>
      <c r="J17" s="475">
        <f t="shared" si="0"/>
        <v>2024.0900000000001</v>
      </c>
      <c r="K17" s="475">
        <f t="shared" si="1"/>
        <v>108.74008683366507</v>
      </c>
    </row>
    <row r="18" spans="1:11" s="429" customFormat="1" ht="14.25" x14ac:dyDescent="0.2">
      <c r="A18" s="430">
        <v>8</v>
      </c>
      <c r="B18" s="431" t="s">
        <v>20</v>
      </c>
      <c r="C18" s="475">
        <f>PSB!C38</f>
        <v>0</v>
      </c>
      <c r="D18" s="475">
        <f>PSB!D38</f>
        <v>1</v>
      </c>
      <c r="E18" s="475">
        <f>PSB!E38</f>
        <v>0</v>
      </c>
      <c r="F18" s="475">
        <f>PSB!F38</f>
        <v>1</v>
      </c>
      <c r="G18" s="475">
        <f>PSB!G38</f>
        <v>416.75</v>
      </c>
      <c r="H18" s="475">
        <f>PSB!H38</f>
        <v>1179.69</v>
      </c>
      <c r="I18" s="475">
        <f>PSB!I38</f>
        <v>1596.44</v>
      </c>
      <c r="J18" s="475">
        <f t="shared" si="0"/>
        <v>1596.44</v>
      </c>
      <c r="K18" s="475">
        <f t="shared" si="1"/>
        <v>283.06898620275945</v>
      </c>
    </row>
    <row r="19" spans="1:11" s="429" customFormat="1" ht="14.25" x14ac:dyDescent="0.2">
      <c r="A19" s="430">
        <v>9</v>
      </c>
      <c r="B19" s="431" t="s">
        <v>21</v>
      </c>
      <c r="C19" s="475">
        <f>PNB!C38</f>
        <v>2</v>
      </c>
      <c r="D19" s="475">
        <f>PNB!D38</f>
        <v>1</v>
      </c>
      <c r="E19" s="475">
        <f>PNB!E38</f>
        <v>0</v>
      </c>
      <c r="F19" s="475">
        <f>PNB!F38</f>
        <v>3</v>
      </c>
      <c r="G19" s="475">
        <f>PNB!G38</f>
        <v>5835.1</v>
      </c>
      <c r="H19" s="475">
        <f>PNB!H38</f>
        <v>6072.69</v>
      </c>
      <c r="I19" s="475">
        <f>PNB!I38</f>
        <v>11907.79</v>
      </c>
      <c r="J19" s="475">
        <f t="shared" si="0"/>
        <v>3969.2633333333338</v>
      </c>
      <c r="K19" s="475">
        <f t="shared" si="1"/>
        <v>104.07173827355143</v>
      </c>
    </row>
    <row r="20" spans="1:11" s="429" customFormat="1" ht="14.25" x14ac:dyDescent="0.2">
      <c r="A20" s="430">
        <v>10</v>
      </c>
      <c r="B20" s="431" t="s">
        <v>22</v>
      </c>
      <c r="C20" s="475">
        <f>SBI!C38</f>
        <v>13</v>
      </c>
      <c r="D20" s="475">
        <f>SBI!D38</f>
        <v>10</v>
      </c>
      <c r="E20" s="475">
        <f>SBI!E38</f>
        <v>0</v>
      </c>
      <c r="F20" s="475">
        <f>SBI!F38</f>
        <v>23</v>
      </c>
      <c r="G20" s="475">
        <f>SBI!G38</f>
        <v>289004.83</v>
      </c>
      <c r="H20" s="475">
        <f>SBI!H38</f>
        <v>98818.38</v>
      </c>
      <c r="I20" s="475">
        <f>SBI!I38</f>
        <v>387823.21</v>
      </c>
      <c r="J20" s="475">
        <f t="shared" si="0"/>
        <v>16861.878695652176</v>
      </c>
      <c r="K20" s="475">
        <f t="shared" si="1"/>
        <v>34.192639617822302</v>
      </c>
    </row>
    <row r="21" spans="1:11" s="429" customFormat="1" ht="14.25" x14ac:dyDescent="0.2">
      <c r="A21" s="430">
        <v>11</v>
      </c>
      <c r="B21" s="431" t="s">
        <v>23</v>
      </c>
      <c r="C21" s="475">
        <f>UCO!C38</f>
        <v>0</v>
      </c>
      <c r="D21" s="475">
        <f>UCO!D38</f>
        <v>2</v>
      </c>
      <c r="E21" s="475">
        <f>UCO!E38</f>
        <v>0</v>
      </c>
      <c r="F21" s="475">
        <f>UCO!F38</f>
        <v>2</v>
      </c>
      <c r="G21" s="475">
        <f>UCO!G38</f>
        <v>1154.0899999999999</v>
      </c>
      <c r="H21" s="475">
        <f>UCO!H38</f>
        <v>3802.02</v>
      </c>
      <c r="I21" s="475">
        <f>UCO!I38</f>
        <v>4956.1099999999997</v>
      </c>
      <c r="J21" s="475">
        <f t="shared" si="0"/>
        <v>2478.0549999999998</v>
      </c>
      <c r="K21" s="475">
        <f t="shared" si="1"/>
        <v>329.43877860478824</v>
      </c>
    </row>
    <row r="22" spans="1:11" s="429" customFormat="1" ht="14.25" x14ac:dyDescent="0.2">
      <c r="A22" s="430">
        <v>12</v>
      </c>
      <c r="B22" s="431" t="s">
        <v>24</v>
      </c>
      <c r="C22" s="475">
        <f>UBI!C38</f>
        <v>11</v>
      </c>
      <c r="D22" s="475">
        <f>UBI!D38</f>
        <v>5</v>
      </c>
      <c r="E22" s="475">
        <f>UBI!E38</f>
        <v>0</v>
      </c>
      <c r="F22" s="475">
        <f>UBI!F38</f>
        <v>16</v>
      </c>
      <c r="G22" s="475">
        <f>UBI!G38</f>
        <v>83793.47</v>
      </c>
      <c r="H22" s="475">
        <f>UBI!H38</f>
        <v>32833.67</v>
      </c>
      <c r="I22" s="475">
        <f>UBI!I38</f>
        <v>116627.14</v>
      </c>
      <c r="J22" s="475">
        <f t="shared" si="0"/>
        <v>7289.19625</v>
      </c>
      <c r="K22" s="475">
        <f t="shared" si="1"/>
        <v>39.18404381630215</v>
      </c>
    </row>
    <row r="23" spans="1:11" s="429" customFormat="1" ht="14.25" x14ac:dyDescent="0.2">
      <c r="A23" s="430">
        <v>13</v>
      </c>
      <c r="B23" s="431" t="s">
        <v>26</v>
      </c>
      <c r="C23" s="475">
        <f>AXIS!C38</f>
        <v>0</v>
      </c>
      <c r="D23" s="475">
        <f>AXIS!D38</f>
        <v>3</v>
      </c>
      <c r="E23" s="475">
        <f>AXIS!E38</f>
        <v>0</v>
      </c>
      <c r="F23" s="475">
        <f>AXIS!F38</f>
        <v>3</v>
      </c>
      <c r="G23" s="475">
        <f>AXIS!G38</f>
        <v>38409.279999999999</v>
      </c>
      <c r="H23" s="475">
        <f>AXIS!H38</f>
        <v>4395.5200000000004</v>
      </c>
      <c r="I23" s="475">
        <f>AXIS!I38</f>
        <v>42804.800000000003</v>
      </c>
      <c r="J23" s="475">
        <f t="shared" si="0"/>
        <v>14268.266666666668</v>
      </c>
      <c r="K23" s="475">
        <f t="shared" si="1"/>
        <v>11.443901057244501</v>
      </c>
    </row>
    <row r="24" spans="1:11" s="429" customFormat="1" ht="14.25" x14ac:dyDescent="0.2">
      <c r="A24" s="430">
        <v>14</v>
      </c>
      <c r="B24" s="431" t="s">
        <v>27</v>
      </c>
      <c r="C24" s="475">
        <f>BANDHAN!C38</f>
        <v>0</v>
      </c>
      <c r="D24" s="475">
        <f>BANDHAN!D38</f>
        <v>4</v>
      </c>
      <c r="E24" s="475">
        <f>BANDHAN!E38</f>
        <v>0</v>
      </c>
      <c r="F24" s="475">
        <f>BANDHAN!F38</f>
        <v>4</v>
      </c>
      <c r="G24" s="475">
        <f>BANDHAN!G38</f>
        <v>40.39</v>
      </c>
      <c r="H24" s="475">
        <f>BANDHAN!H38</f>
        <v>17870.62</v>
      </c>
      <c r="I24" s="475">
        <f>BANDHAN!I38</f>
        <v>17911.009999999998</v>
      </c>
      <c r="J24" s="475">
        <f t="shared" si="0"/>
        <v>4477.7524999999996</v>
      </c>
      <c r="K24" s="475">
        <f t="shared" si="1"/>
        <v>44245.159692993315</v>
      </c>
    </row>
    <row r="25" spans="1:11" s="429" customFormat="1" ht="14.25" x14ac:dyDescent="0.2">
      <c r="A25" s="430">
        <v>15</v>
      </c>
      <c r="B25" s="431" t="s">
        <v>28</v>
      </c>
      <c r="C25" s="475">
        <f>'CSB(CATHOLIC)'!C38</f>
        <v>0</v>
      </c>
      <c r="D25" s="475">
        <f>'CSB(CATHOLIC)'!D38</f>
        <v>2</v>
      </c>
      <c r="E25" s="475">
        <f>'CSB(CATHOLIC)'!E38</f>
        <v>0</v>
      </c>
      <c r="F25" s="475">
        <f>'CSB(CATHOLIC)'!F38</f>
        <v>2</v>
      </c>
      <c r="G25" s="475">
        <f>'CSB(CATHOLIC)'!G38</f>
        <v>522.07000000000005</v>
      </c>
      <c r="H25" s="475">
        <f>'CSB(CATHOLIC)'!H38</f>
        <v>1756.77</v>
      </c>
      <c r="I25" s="475">
        <f>'CSB(CATHOLIC)'!I38</f>
        <v>2278.84</v>
      </c>
      <c r="J25" s="475">
        <f t="shared" si="0"/>
        <v>1139.42</v>
      </c>
      <c r="K25" s="475">
        <f t="shared" si="1"/>
        <v>336.50085237611813</v>
      </c>
    </row>
    <row r="26" spans="1:11" s="429" customFormat="1" ht="14.25" x14ac:dyDescent="0.2">
      <c r="A26" s="430">
        <v>16</v>
      </c>
      <c r="B26" s="431" t="s">
        <v>29</v>
      </c>
      <c r="C26" s="475">
        <f>DCB!C38</f>
        <v>0</v>
      </c>
      <c r="D26" s="475">
        <f>DCB!D38</f>
        <v>0</v>
      </c>
      <c r="E26" s="475">
        <f>DCB!E38</f>
        <v>0</v>
      </c>
      <c r="F26" s="475">
        <f>DCB!F38</f>
        <v>0</v>
      </c>
      <c r="G26" s="475">
        <f>DCB!G38</f>
        <v>0</v>
      </c>
      <c r="H26" s="475">
        <f>DCB!H38</f>
        <v>0</v>
      </c>
      <c r="I26" s="475">
        <f>DCB!I38</f>
        <v>0</v>
      </c>
      <c r="J26" s="475" t="e">
        <f t="shared" si="0"/>
        <v>#DIV/0!</v>
      </c>
      <c r="K26" s="475" t="e">
        <f t="shared" si="1"/>
        <v>#DIV/0!</v>
      </c>
    </row>
    <row r="27" spans="1:11" s="429" customFormat="1" ht="14.25" x14ac:dyDescent="0.2">
      <c r="A27" s="430">
        <v>17</v>
      </c>
      <c r="B27" s="431" t="s">
        <v>30</v>
      </c>
      <c r="C27" s="475">
        <f>DHANLAXMI!C38</f>
        <v>0</v>
      </c>
      <c r="D27" s="475">
        <f>DHANLAXMI!D38</f>
        <v>0</v>
      </c>
      <c r="E27" s="475">
        <f>DHANLAXMI!E38</f>
        <v>0</v>
      </c>
      <c r="F27" s="475">
        <f>DHANLAXMI!F38</f>
        <v>0</v>
      </c>
      <c r="G27" s="475">
        <f>DHANLAXMI!G38</f>
        <v>0</v>
      </c>
      <c r="H27" s="475">
        <f>DHANLAXMI!H38</f>
        <v>0</v>
      </c>
      <c r="I27" s="475">
        <f>DHANLAXMI!I38</f>
        <v>0</v>
      </c>
      <c r="J27" s="475" t="e">
        <f t="shared" si="0"/>
        <v>#DIV/0!</v>
      </c>
      <c r="K27" s="475" t="e">
        <f t="shared" si="1"/>
        <v>#DIV/0!</v>
      </c>
    </row>
    <row r="28" spans="1:11" s="429" customFormat="1" ht="14.25" x14ac:dyDescent="0.2">
      <c r="A28" s="430">
        <v>18</v>
      </c>
      <c r="B28" s="431" t="s">
        <v>31</v>
      </c>
      <c r="C28" s="475">
        <f>FEDERAL!C38</f>
        <v>0</v>
      </c>
      <c r="D28" s="475">
        <f>FEDERAL!D38</f>
        <v>3</v>
      </c>
      <c r="E28" s="475">
        <f>FEDERAL!E38</f>
        <v>0</v>
      </c>
      <c r="F28" s="475">
        <f>FEDERAL!F38</f>
        <v>3</v>
      </c>
      <c r="G28" s="475">
        <f>FEDERAL!G38</f>
        <v>15730.1</v>
      </c>
      <c r="H28" s="475">
        <f>FEDERAL!H38</f>
        <v>11916.53</v>
      </c>
      <c r="I28" s="475">
        <f>FEDERAL!I38</f>
        <v>27646.63</v>
      </c>
      <c r="J28" s="475">
        <f t="shared" si="0"/>
        <v>9215.5433333333331</v>
      </c>
      <c r="K28" s="475">
        <f t="shared" si="1"/>
        <v>75.756225325967421</v>
      </c>
    </row>
    <row r="29" spans="1:11" s="429" customFormat="1" ht="14.25" x14ac:dyDescent="0.2">
      <c r="A29" s="430">
        <v>19</v>
      </c>
      <c r="B29" s="431" t="s">
        <v>32</v>
      </c>
      <c r="C29" s="475">
        <f>HDFC!C38</f>
        <v>1</v>
      </c>
      <c r="D29" s="475">
        <f>HDFC!D38</f>
        <v>5</v>
      </c>
      <c r="E29" s="475">
        <f>HDFC!E38</f>
        <v>0</v>
      </c>
      <c r="F29" s="475">
        <f>HDFC!F38</f>
        <v>6</v>
      </c>
      <c r="G29" s="475">
        <f>HDFC!G38</f>
        <v>26667.48</v>
      </c>
      <c r="H29" s="475">
        <f>HDFC!H38</f>
        <v>45994.2</v>
      </c>
      <c r="I29" s="475">
        <f>HDFC!I38</f>
        <v>72661.679999999993</v>
      </c>
      <c r="J29" s="475">
        <f t="shared" si="0"/>
        <v>12110.279999999999</v>
      </c>
      <c r="K29" s="475">
        <f t="shared" si="1"/>
        <v>172.47298957381798</v>
      </c>
    </row>
    <row r="30" spans="1:11" s="429" customFormat="1" ht="14.25" x14ac:dyDescent="0.2">
      <c r="A30" s="430">
        <v>20</v>
      </c>
      <c r="B30" s="431" t="s">
        <v>33</v>
      </c>
      <c r="C30" s="475">
        <f>ICICI!C38</f>
        <v>8</v>
      </c>
      <c r="D30" s="475">
        <f>ICICI!D38</f>
        <v>5</v>
      </c>
      <c r="E30" s="475">
        <f>ICICI!E38</f>
        <v>0</v>
      </c>
      <c r="F30" s="475">
        <f>ICICI!F38</f>
        <v>13</v>
      </c>
      <c r="G30" s="475">
        <f>ICICI!G38</f>
        <v>46706.239999999998</v>
      </c>
      <c r="H30" s="475">
        <f>ICICI!H38</f>
        <v>24735.39</v>
      </c>
      <c r="I30" s="475">
        <f>ICICI!I38</f>
        <v>71441.63</v>
      </c>
      <c r="J30" s="475">
        <f t="shared" si="0"/>
        <v>5495.51</v>
      </c>
      <c r="K30" s="475">
        <f t="shared" si="1"/>
        <v>52.959497488986486</v>
      </c>
    </row>
    <row r="31" spans="1:11" s="429" customFormat="1" ht="14.25" x14ac:dyDescent="0.2">
      <c r="A31" s="430">
        <v>21</v>
      </c>
      <c r="B31" s="431" t="s">
        <v>34</v>
      </c>
      <c r="C31" s="475">
        <f>IDBI!C38</f>
        <v>3</v>
      </c>
      <c r="D31" s="475">
        <f>IDBI!D38</f>
        <v>6</v>
      </c>
      <c r="E31" s="475">
        <f>IDBI!E38</f>
        <v>0</v>
      </c>
      <c r="F31" s="475">
        <f>IDBI!F38</f>
        <v>9</v>
      </c>
      <c r="G31" s="475">
        <f>IDBI!G38</f>
        <v>74407.63</v>
      </c>
      <c r="H31" s="475">
        <f>IDBI!H38</f>
        <v>8787.34</v>
      </c>
      <c r="I31" s="475">
        <f>IDBI!I38</f>
        <v>83194.97</v>
      </c>
      <c r="J31" s="475">
        <f t="shared" si="0"/>
        <v>9243.8855555555565</v>
      </c>
      <c r="K31" s="475">
        <f t="shared" si="1"/>
        <v>11.809729727986229</v>
      </c>
    </row>
    <row r="32" spans="1:11" s="429" customFormat="1" ht="14.25" x14ac:dyDescent="0.2">
      <c r="A32" s="430">
        <v>22</v>
      </c>
      <c r="B32" s="431" t="s">
        <v>35</v>
      </c>
      <c r="C32" s="475">
        <f>IDFC!C38</f>
        <v>0</v>
      </c>
      <c r="D32" s="475">
        <f>IDFC!D38</f>
        <v>0</v>
      </c>
      <c r="E32" s="475">
        <f>IDFC!E38</f>
        <v>0</v>
      </c>
      <c r="F32" s="475">
        <f>IDFC!F38</f>
        <v>0</v>
      </c>
      <c r="G32" s="475">
        <f>IDFC!G38</f>
        <v>0</v>
      </c>
      <c r="H32" s="475">
        <f>IDFC!H38</f>
        <v>0</v>
      </c>
      <c r="I32" s="475">
        <f>IDFC!I38</f>
        <v>0</v>
      </c>
      <c r="J32" s="475" t="e">
        <f t="shared" si="0"/>
        <v>#DIV/0!</v>
      </c>
      <c r="K32" s="475" t="e">
        <f t="shared" si="1"/>
        <v>#DIV/0!</v>
      </c>
    </row>
    <row r="33" spans="1:11" s="429" customFormat="1" ht="14.25" x14ac:dyDescent="0.2">
      <c r="A33" s="430">
        <v>23</v>
      </c>
      <c r="B33" s="431" t="s">
        <v>36</v>
      </c>
      <c r="C33" s="475">
        <f>INDUSIND!C38</f>
        <v>2</v>
      </c>
      <c r="D33" s="475">
        <f>INDUSIND!D38</f>
        <v>3</v>
      </c>
      <c r="E33" s="475">
        <f>INDUSIND!E38</f>
        <v>0</v>
      </c>
      <c r="F33" s="475">
        <f>INDUSIND!F38</f>
        <v>5</v>
      </c>
      <c r="G33" s="475">
        <f>INDUSIND!G38</f>
        <v>20725.62</v>
      </c>
      <c r="H33" s="475">
        <f>INDUSIND!H38</f>
        <v>1720.75</v>
      </c>
      <c r="I33" s="475">
        <f>INDUSIND!I38</f>
        <v>22446.37</v>
      </c>
      <c r="J33" s="475">
        <f t="shared" si="0"/>
        <v>4489.2739999999994</v>
      </c>
      <c r="K33" s="475">
        <f t="shared" si="1"/>
        <v>8.3025260522966278</v>
      </c>
    </row>
    <row r="34" spans="1:11" s="429" customFormat="1" ht="14.25" x14ac:dyDescent="0.2">
      <c r="A34" s="430">
        <v>24</v>
      </c>
      <c r="B34" s="431" t="s">
        <v>37</v>
      </c>
      <c r="C34" s="475">
        <f>KB!C38</f>
        <v>0</v>
      </c>
      <c r="D34" s="475">
        <f>KB!D38</f>
        <v>0</v>
      </c>
      <c r="E34" s="475">
        <f>KB!E38</f>
        <v>0</v>
      </c>
      <c r="F34" s="475">
        <f>KB!F38</f>
        <v>0</v>
      </c>
      <c r="G34" s="475">
        <f>KB!G38</f>
        <v>0</v>
      </c>
      <c r="H34" s="475">
        <f>KB!H38</f>
        <v>0</v>
      </c>
      <c r="I34" s="475">
        <f>KB!I38</f>
        <v>0</v>
      </c>
      <c r="J34" s="475" t="e">
        <f t="shared" si="0"/>
        <v>#DIV/0!</v>
      </c>
      <c r="K34" s="475" t="e">
        <f t="shared" si="1"/>
        <v>#DIV/0!</v>
      </c>
    </row>
    <row r="35" spans="1:11" s="429" customFormat="1" ht="14.25" x14ac:dyDescent="0.2">
      <c r="A35" s="430">
        <v>25</v>
      </c>
      <c r="B35" s="431" t="s">
        <v>38</v>
      </c>
      <c r="C35" s="475">
        <f>KARUR!C38</f>
        <v>0</v>
      </c>
      <c r="D35" s="475">
        <f>KARUR!D38</f>
        <v>0</v>
      </c>
      <c r="E35" s="475">
        <f>KARUR!E38</f>
        <v>0</v>
      </c>
      <c r="F35" s="475">
        <f>KARUR!F38</f>
        <v>0</v>
      </c>
      <c r="G35" s="475">
        <f>KARUR!G38</f>
        <v>0</v>
      </c>
      <c r="H35" s="475">
        <f>KARUR!H38</f>
        <v>0</v>
      </c>
      <c r="I35" s="475">
        <f>KARUR!I38</f>
        <v>0</v>
      </c>
      <c r="J35" s="475" t="e">
        <f t="shared" si="0"/>
        <v>#DIV/0!</v>
      </c>
      <c r="K35" s="475" t="e">
        <f t="shared" si="1"/>
        <v>#DIV/0!</v>
      </c>
    </row>
    <row r="36" spans="1:11" s="429" customFormat="1" ht="14.25" x14ac:dyDescent="0.2">
      <c r="A36" s="430">
        <v>26</v>
      </c>
      <c r="B36" s="431" t="s">
        <v>39</v>
      </c>
      <c r="C36" s="475">
        <f>KOTAK!C38</f>
        <v>3</v>
      </c>
      <c r="D36" s="475">
        <f>KOTAK!D38</f>
        <v>2</v>
      </c>
      <c r="E36" s="475">
        <f>KOTAK!E38</f>
        <v>0</v>
      </c>
      <c r="F36" s="475">
        <f>KOTAK!F38</f>
        <v>5</v>
      </c>
      <c r="G36" s="475">
        <f>KOTAK!G38</f>
        <v>10631.97</v>
      </c>
      <c r="H36" s="475">
        <f>KOTAK!H38</f>
        <v>9845.77</v>
      </c>
      <c r="I36" s="475">
        <f>KOTAK!I38</f>
        <v>20477.739999999998</v>
      </c>
      <c r="J36" s="475">
        <f t="shared" si="0"/>
        <v>4095.5479999999998</v>
      </c>
      <c r="K36" s="475">
        <f t="shared" si="1"/>
        <v>92.605321497333051</v>
      </c>
    </row>
    <row r="37" spans="1:11" s="429" customFormat="1" ht="14.25" x14ac:dyDescent="0.2">
      <c r="A37" s="430">
        <v>27</v>
      </c>
      <c r="B37" s="431" t="s">
        <v>40</v>
      </c>
      <c r="C37" s="475">
        <f>RBL!C38</f>
        <v>0</v>
      </c>
      <c r="D37" s="475">
        <f>RBL!D38</f>
        <v>0</v>
      </c>
      <c r="E37" s="475">
        <f>RBL!E38</f>
        <v>0</v>
      </c>
      <c r="F37" s="475">
        <f>RBL!F38</f>
        <v>0</v>
      </c>
      <c r="G37" s="475">
        <f>RBL!G38</f>
        <v>0</v>
      </c>
      <c r="H37" s="475">
        <f>RBL!H38</f>
        <v>0</v>
      </c>
      <c r="I37" s="475">
        <f>RBL!I38</f>
        <v>0</v>
      </c>
      <c r="J37" s="475" t="e">
        <f t="shared" si="0"/>
        <v>#DIV/0!</v>
      </c>
      <c r="K37" s="475" t="e">
        <f t="shared" si="1"/>
        <v>#DIV/0!</v>
      </c>
    </row>
    <row r="38" spans="1:11" s="429" customFormat="1" ht="14.25" x14ac:dyDescent="0.2">
      <c r="A38" s="430">
        <v>28</v>
      </c>
      <c r="B38" s="431" t="s">
        <v>41</v>
      </c>
      <c r="C38" s="475">
        <f>YES!C38</f>
        <v>0</v>
      </c>
      <c r="D38" s="475">
        <f>YES!D38</f>
        <v>2</v>
      </c>
      <c r="E38" s="475">
        <f>YES!E38</f>
        <v>0</v>
      </c>
      <c r="F38" s="475">
        <f>YES!F38</f>
        <v>2</v>
      </c>
      <c r="G38" s="475">
        <f>YES!G38</f>
        <v>1584.23</v>
      </c>
      <c r="H38" s="475">
        <f>YES!H38</f>
        <v>17.71</v>
      </c>
      <c r="I38" s="475">
        <f>YES!I38</f>
        <v>1601.94</v>
      </c>
      <c r="J38" s="475">
        <f t="shared" si="0"/>
        <v>800.97</v>
      </c>
      <c r="K38" s="475">
        <f t="shared" si="1"/>
        <v>1.1178932351994344</v>
      </c>
    </row>
    <row r="39" spans="1:11" s="429" customFormat="1" ht="14.25" x14ac:dyDescent="0.2">
      <c r="A39" s="430">
        <v>29</v>
      </c>
      <c r="B39" s="431" t="s">
        <v>43</v>
      </c>
      <c r="C39" s="475">
        <f>AU!C38</f>
        <v>0</v>
      </c>
      <c r="D39" s="475">
        <f>AU!D38</f>
        <v>2</v>
      </c>
      <c r="E39" s="475">
        <f>AU!E38</f>
        <v>0</v>
      </c>
      <c r="F39" s="475">
        <f>AU!F38</f>
        <v>2</v>
      </c>
      <c r="G39" s="475">
        <f>AU!G38</f>
        <v>3327.73</v>
      </c>
      <c r="H39" s="475">
        <f>AU!H38</f>
        <v>3841.17</v>
      </c>
      <c r="I39" s="475">
        <f>AU!I38</f>
        <v>7168.9</v>
      </c>
      <c r="J39" s="475">
        <f t="shared" si="0"/>
        <v>3584.45</v>
      </c>
      <c r="K39" s="475">
        <f t="shared" si="1"/>
        <v>115.42913637825185</v>
      </c>
    </row>
    <row r="40" spans="1:11" s="429" customFormat="1" ht="14.25" x14ac:dyDescent="0.2">
      <c r="A40" s="430">
        <v>30</v>
      </c>
      <c r="B40" s="431" t="s">
        <v>44</v>
      </c>
      <c r="C40" s="475">
        <f>Equitas!C38</f>
        <v>0</v>
      </c>
      <c r="D40" s="475">
        <f>Equitas!D38</f>
        <v>2</v>
      </c>
      <c r="E40" s="475">
        <f>Equitas!E38</f>
        <v>0</v>
      </c>
      <c r="F40" s="475">
        <f>Equitas!F38</f>
        <v>2</v>
      </c>
      <c r="G40" s="475">
        <f>Equitas!G38</f>
        <v>0</v>
      </c>
      <c r="H40" s="475">
        <f>Equitas!H38</f>
        <v>2562.0300000000002</v>
      </c>
      <c r="I40" s="475">
        <f>Equitas!I38</f>
        <v>2562.0300000000002</v>
      </c>
      <c r="J40" s="475">
        <f t="shared" si="0"/>
        <v>1281.0150000000001</v>
      </c>
      <c r="K40" s="475" t="e">
        <f t="shared" si="1"/>
        <v>#DIV/0!</v>
      </c>
    </row>
    <row r="41" spans="1:11" s="429" customFormat="1" ht="14.25" x14ac:dyDescent="0.2">
      <c r="A41" s="430">
        <v>31</v>
      </c>
      <c r="B41" s="431" t="s">
        <v>45</v>
      </c>
      <c r="C41" s="475">
        <f>ESAF!C38</f>
        <v>0</v>
      </c>
      <c r="D41" s="475">
        <f>ESAF!D38</f>
        <v>0</v>
      </c>
      <c r="E41" s="475">
        <f>ESAF!E38</f>
        <v>0</v>
      </c>
      <c r="F41" s="475">
        <f>ESAF!F38</f>
        <v>0</v>
      </c>
      <c r="G41" s="475">
        <f>ESAF!G38</f>
        <v>0</v>
      </c>
      <c r="H41" s="475">
        <f>ESAF!H38</f>
        <v>0</v>
      </c>
      <c r="I41" s="475">
        <f>ESAF!I38</f>
        <v>0</v>
      </c>
      <c r="J41" s="475" t="e">
        <f t="shared" si="0"/>
        <v>#DIV/0!</v>
      </c>
      <c r="K41" s="475" t="e">
        <f t="shared" si="1"/>
        <v>#DIV/0!</v>
      </c>
    </row>
    <row r="42" spans="1:11" s="429" customFormat="1" ht="14.25" x14ac:dyDescent="0.2">
      <c r="A42" s="430">
        <v>32</v>
      </c>
      <c r="B42" s="431" t="s">
        <v>46</v>
      </c>
      <c r="C42" s="475">
        <f>Fincare!C38</f>
        <v>0</v>
      </c>
      <c r="D42" s="475">
        <f>Fincare!D38</f>
        <v>0</v>
      </c>
      <c r="E42" s="475">
        <f>Fincare!E38</f>
        <v>0</v>
      </c>
      <c r="F42" s="475">
        <f>Fincare!F38</f>
        <v>0</v>
      </c>
      <c r="G42" s="475">
        <f>Fincare!G38</f>
        <v>0</v>
      </c>
      <c r="H42" s="475">
        <f>Fincare!H38</f>
        <v>0</v>
      </c>
      <c r="I42" s="475">
        <f>Fincare!I38</f>
        <v>0</v>
      </c>
      <c r="J42" s="475" t="e">
        <f t="shared" si="0"/>
        <v>#DIV/0!</v>
      </c>
      <c r="K42" s="475" t="e">
        <f t="shared" si="1"/>
        <v>#DIV/0!</v>
      </c>
    </row>
    <row r="43" spans="1:11" s="429" customFormat="1" ht="14.25" x14ac:dyDescent="0.2">
      <c r="A43" s="430">
        <v>33</v>
      </c>
      <c r="B43" s="431" t="s">
        <v>47</v>
      </c>
      <c r="C43" s="475">
        <f>Jana!C38</f>
        <v>0</v>
      </c>
      <c r="D43" s="475">
        <f>Jana!D38</f>
        <v>0</v>
      </c>
      <c r="E43" s="475">
        <f>Jana!E38</f>
        <v>0</v>
      </c>
      <c r="F43" s="475">
        <f>Jana!F38</f>
        <v>0</v>
      </c>
      <c r="G43" s="475">
        <f>Jana!G38</f>
        <v>0</v>
      </c>
      <c r="H43" s="475">
        <f>Jana!H38</f>
        <v>0</v>
      </c>
      <c r="I43" s="475">
        <f>Jana!I38</f>
        <v>0</v>
      </c>
      <c r="J43" s="475" t="e">
        <f t="shared" si="0"/>
        <v>#DIV/0!</v>
      </c>
      <c r="K43" s="475" t="e">
        <f t="shared" si="1"/>
        <v>#DIV/0!</v>
      </c>
    </row>
    <row r="44" spans="1:11" s="429" customFormat="1" ht="14.25" x14ac:dyDescent="0.2">
      <c r="A44" s="430">
        <v>34</v>
      </c>
      <c r="B44" s="431" t="s">
        <v>48</v>
      </c>
      <c r="C44" s="475">
        <f>Suryoday!C38</f>
        <v>0</v>
      </c>
      <c r="D44" s="475">
        <f>Suryoday!D38</f>
        <v>0</v>
      </c>
      <c r="E44" s="475">
        <f>Suryoday!E38</f>
        <v>0</v>
      </c>
      <c r="F44" s="475">
        <f>Suryoday!F38</f>
        <v>0</v>
      </c>
      <c r="G44" s="475">
        <f>Suryoday!G38</f>
        <v>0</v>
      </c>
      <c r="H44" s="475">
        <f>Suryoday!H38</f>
        <v>0</v>
      </c>
      <c r="I44" s="475">
        <f>Suryoday!I38</f>
        <v>0</v>
      </c>
      <c r="J44" s="475" t="e">
        <f t="shared" si="0"/>
        <v>#DIV/0!</v>
      </c>
      <c r="K44" s="475" t="e">
        <f t="shared" si="1"/>
        <v>#DIV/0!</v>
      </c>
    </row>
    <row r="45" spans="1:11" s="429" customFormat="1" ht="14.25" x14ac:dyDescent="0.2">
      <c r="A45" s="430">
        <v>35</v>
      </c>
      <c r="B45" s="431" t="s">
        <v>49</v>
      </c>
      <c r="C45" s="475">
        <f>Ujjivan!C38</f>
        <v>0</v>
      </c>
      <c r="D45" s="475">
        <f>Ujjivan!D38</f>
        <v>0</v>
      </c>
      <c r="E45" s="475">
        <f>Ujjivan!E38</f>
        <v>0</v>
      </c>
      <c r="F45" s="475">
        <f>Ujjivan!F38</f>
        <v>0</v>
      </c>
      <c r="G45" s="475">
        <f>Ujjivan!G38</f>
        <v>0</v>
      </c>
      <c r="H45" s="475">
        <f>Ujjivan!H38</f>
        <v>0</v>
      </c>
      <c r="I45" s="475">
        <f>Ujjivan!I38</f>
        <v>0</v>
      </c>
      <c r="J45" s="475" t="e">
        <f t="shared" si="0"/>
        <v>#DIV/0!</v>
      </c>
      <c r="K45" s="475" t="e">
        <f t="shared" si="1"/>
        <v>#DIV/0!</v>
      </c>
    </row>
    <row r="46" spans="1:11" s="429" customFormat="1" ht="14.25" x14ac:dyDescent="0.2">
      <c r="A46" s="430">
        <v>36</v>
      </c>
      <c r="B46" s="431" t="s">
        <v>50</v>
      </c>
      <c r="C46" s="475">
        <f>utkarsh!C38</f>
        <v>0</v>
      </c>
      <c r="D46" s="475">
        <f>utkarsh!D38</f>
        <v>0</v>
      </c>
      <c r="E46" s="475">
        <f>utkarsh!E38</f>
        <v>0</v>
      </c>
      <c r="F46" s="475">
        <f>utkarsh!F38</f>
        <v>0</v>
      </c>
      <c r="G46" s="475">
        <f>utkarsh!G38</f>
        <v>0</v>
      </c>
      <c r="H46" s="475">
        <f>utkarsh!H38</f>
        <v>0</v>
      </c>
      <c r="I46" s="475">
        <f>utkarsh!I38</f>
        <v>0</v>
      </c>
      <c r="J46" s="475" t="e">
        <f t="shared" si="0"/>
        <v>#DIV/0!</v>
      </c>
      <c r="K46" s="475" t="e">
        <f t="shared" si="1"/>
        <v>#DIV/0!</v>
      </c>
    </row>
    <row r="47" spans="1:11" s="429" customFormat="1" ht="14.25" x14ac:dyDescent="0.2">
      <c r="A47" s="430">
        <v>37</v>
      </c>
      <c r="B47" s="431" t="s">
        <v>52</v>
      </c>
      <c r="C47" s="475">
        <f>DBS!C38</f>
        <v>0</v>
      </c>
      <c r="D47" s="475">
        <f>DBS!D38</f>
        <v>0</v>
      </c>
      <c r="E47" s="475">
        <f>DBS!E38</f>
        <v>0</v>
      </c>
      <c r="F47" s="475">
        <f>DBS!F38</f>
        <v>0</v>
      </c>
      <c r="G47" s="475">
        <f>DBS!G38</f>
        <v>0</v>
      </c>
      <c r="H47" s="475">
        <f>DBS!H38</f>
        <v>0</v>
      </c>
      <c r="I47" s="475">
        <f>DBS!I38</f>
        <v>0</v>
      </c>
      <c r="J47" s="475" t="e">
        <f t="shared" si="0"/>
        <v>#DIV/0!</v>
      </c>
      <c r="K47" s="475" t="e">
        <f t="shared" si="1"/>
        <v>#DIV/0!</v>
      </c>
    </row>
    <row r="48" spans="1:11" s="429" customFormat="1" ht="14.25" x14ac:dyDescent="0.2">
      <c r="A48" s="430">
        <v>38</v>
      </c>
      <c r="B48" s="431" t="s">
        <v>54</v>
      </c>
      <c r="C48" s="475">
        <f>APB!C38</f>
        <v>0</v>
      </c>
      <c r="D48" s="475">
        <f>APB!D38</f>
        <v>0</v>
      </c>
      <c r="E48" s="475">
        <f>APB!E38</f>
        <v>0</v>
      </c>
      <c r="F48" s="475">
        <f>APB!F38</f>
        <v>0</v>
      </c>
      <c r="G48" s="475">
        <f>APB!G38</f>
        <v>0</v>
      </c>
      <c r="H48" s="475">
        <f>APB!H38</f>
        <v>0</v>
      </c>
      <c r="I48" s="475">
        <f>APB!I38</f>
        <v>0</v>
      </c>
      <c r="J48" s="475" t="e">
        <f t="shared" si="0"/>
        <v>#DIV/0!</v>
      </c>
      <c r="K48" s="475" t="e">
        <f t="shared" si="1"/>
        <v>#DIV/0!</v>
      </c>
    </row>
    <row r="49" spans="1:11" s="429" customFormat="1" ht="14.25" x14ac:dyDescent="0.2">
      <c r="A49" s="430">
        <v>39</v>
      </c>
      <c r="B49" s="431" t="s">
        <v>55</v>
      </c>
      <c r="C49" s="475">
        <f>FINO!C38</f>
        <v>0</v>
      </c>
      <c r="D49" s="475">
        <f>FINO!D38</f>
        <v>0</v>
      </c>
      <c r="E49" s="475">
        <f>FINO!E38</f>
        <v>0</v>
      </c>
      <c r="F49" s="475">
        <f>FINO!F38</f>
        <v>0</v>
      </c>
      <c r="G49" s="475">
        <f>FINO!G38</f>
        <v>0</v>
      </c>
      <c r="H49" s="475">
        <f>FINO!H38</f>
        <v>0</v>
      </c>
      <c r="I49" s="475">
        <f>FINO!I38</f>
        <v>0</v>
      </c>
      <c r="J49" s="475" t="e">
        <f t="shared" si="0"/>
        <v>#DIV/0!</v>
      </c>
      <c r="K49" s="475" t="e">
        <f t="shared" si="1"/>
        <v>#DIV/0!</v>
      </c>
    </row>
    <row r="50" spans="1:11" s="429" customFormat="1" ht="14.25" x14ac:dyDescent="0.2">
      <c r="A50" s="430">
        <v>40</v>
      </c>
      <c r="B50" s="431" t="s">
        <v>56</v>
      </c>
      <c r="C50" s="475">
        <f>'Indian Post'!C38</f>
        <v>0</v>
      </c>
      <c r="D50" s="475">
        <f>'Indian Post'!D38</f>
        <v>1</v>
      </c>
      <c r="E50" s="475">
        <f>'Indian Post'!E38</f>
        <v>0</v>
      </c>
      <c r="F50" s="475">
        <f>'Indian Post'!F38</f>
        <v>1</v>
      </c>
      <c r="G50" s="475">
        <f>'Indian Post'!G38</f>
        <v>1054.5899999999999</v>
      </c>
      <c r="H50" s="475">
        <f>'Indian Post'!H38</f>
        <v>0</v>
      </c>
      <c r="I50" s="475">
        <f>'Indian Post'!I38</f>
        <v>1054.5899999999999</v>
      </c>
      <c r="J50" s="475">
        <f t="shared" si="0"/>
        <v>1054.5899999999999</v>
      </c>
      <c r="K50" s="475">
        <f t="shared" si="1"/>
        <v>0</v>
      </c>
    </row>
    <row r="51" spans="1:11" s="429" customFormat="1" ht="14.25" x14ac:dyDescent="0.2">
      <c r="A51" s="430">
        <v>41</v>
      </c>
      <c r="B51" s="431" t="s">
        <v>58</v>
      </c>
      <c r="C51" s="475">
        <f>'Maharashtra GB'!C38</f>
        <v>0</v>
      </c>
      <c r="D51" s="475">
        <f>'Maharashtra GB'!D38</f>
        <v>0</v>
      </c>
      <c r="E51" s="475">
        <f>'Maharashtra GB'!E38</f>
        <v>0</v>
      </c>
      <c r="F51" s="475">
        <f>'Maharashtra GB'!F38</f>
        <v>0</v>
      </c>
      <c r="G51" s="475">
        <f>'Maharashtra GB'!G38</f>
        <v>0</v>
      </c>
      <c r="H51" s="475">
        <f>'Maharashtra GB'!H38</f>
        <v>0</v>
      </c>
      <c r="I51" s="475">
        <f>'Maharashtra GB'!I38</f>
        <v>0</v>
      </c>
      <c r="J51" s="475" t="e">
        <f t="shared" si="0"/>
        <v>#DIV/0!</v>
      </c>
      <c r="K51" s="475" t="e">
        <f t="shared" si="1"/>
        <v>#DIV/0!</v>
      </c>
    </row>
    <row r="52" spans="1:11" s="429" customFormat="1" ht="14.25" x14ac:dyDescent="0.2">
      <c r="A52" s="430">
        <v>42</v>
      </c>
      <c r="B52" s="431" t="s">
        <v>59</v>
      </c>
      <c r="C52" s="475">
        <f>'Vidharbha Konkan GB'!C38</f>
        <v>21</v>
      </c>
      <c r="D52" s="475">
        <f>'Vidharbha Konkan GB'!D38</f>
        <v>5</v>
      </c>
      <c r="E52" s="475">
        <f>'Vidharbha Konkan GB'!E38</f>
        <v>0</v>
      </c>
      <c r="F52" s="475">
        <f>'Vidharbha Konkan GB'!F38</f>
        <v>26</v>
      </c>
      <c r="G52" s="475">
        <f>'Vidharbha Konkan GB'!G38</f>
        <v>32689.58</v>
      </c>
      <c r="H52" s="475">
        <f>'Vidharbha Konkan GB'!H38</f>
        <v>23126.9</v>
      </c>
      <c r="I52" s="475">
        <f>'Vidharbha Konkan GB'!I38</f>
        <v>55816.480000000003</v>
      </c>
      <c r="J52" s="475">
        <f t="shared" si="0"/>
        <v>2146.7876923076924</v>
      </c>
      <c r="K52" s="475">
        <f t="shared" si="1"/>
        <v>70.747008679830088</v>
      </c>
    </row>
    <row r="53" spans="1:11" s="429" customFormat="1" ht="14.25" x14ac:dyDescent="0.2">
      <c r="A53" s="430">
        <v>43</v>
      </c>
      <c r="B53" s="431" t="s">
        <v>61</v>
      </c>
      <c r="C53" s="475">
        <f>M.S.Coop!C38</f>
        <v>62</v>
      </c>
      <c r="D53" s="475">
        <f>M.S.Coop!D38</f>
        <v>17</v>
      </c>
      <c r="E53" s="475">
        <f>M.S.Coop!E38</f>
        <v>0</v>
      </c>
      <c r="F53" s="475">
        <f>M.S.Coop!F38</f>
        <v>79</v>
      </c>
      <c r="G53" s="475">
        <f>M.S.Coop!G38</f>
        <v>232077.92</v>
      </c>
      <c r="H53" s="475">
        <f>M.S.Coop!H38</f>
        <v>0</v>
      </c>
      <c r="I53" s="475">
        <f>M.S.Coop!I38</f>
        <v>232077.92</v>
      </c>
      <c r="J53" s="475">
        <f t="shared" si="0"/>
        <v>2937.6951898734178</v>
      </c>
      <c r="K53" s="475">
        <f t="shared" si="1"/>
        <v>0</v>
      </c>
    </row>
    <row r="54" spans="1:11" s="428" customFormat="1" ht="15" x14ac:dyDescent="0.2">
      <c r="A54" s="552" t="s">
        <v>63</v>
      </c>
      <c r="B54" s="553"/>
      <c r="C54" s="476">
        <f t="shared" ref="C54:I54" si="2">SUM(C4:C53)</f>
        <v>209</v>
      </c>
      <c r="D54" s="476">
        <f t="shared" si="2"/>
        <v>114</v>
      </c>
      <c r="E54" s="476">
        <f t="shared" si="2"/>
        <v>0</v>
      </c>
      <c r="F54" s="476">
        <f t="shared" si="2"/>
        <v>323</v>
      </c>
      <c r="G54" s="477">
        <f t="shared" si="2"/>
        <v>1506609.06</v>
      </c>
      <c r="H54" s="477">
        <f t="shared" si="2"/>
        <v>605634.94000000018</v>
      </c>
      <c r="I54" s="477">
        <f t="shared" si="2"/>
        <v>2112244</v>
      </c>
      <c r="J54" s="477">
        <f t="shared" si="0"/>
        <v>6539.4551083591332</v>
      </c>
      <c r="K54" s="477">
        <f t="shared" si="1"/>
        <v>40.198546263886143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191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33" customFormat="1" ht="14.25" x14ac:dyDescent="0.2">
      <c r="A11" s="434">
        <v>1</v>
      </c>
      <c r="B11" s="435" t="s">
        <v>13</v>
      </c>
      <c r="C11" s="475">
        <f>BOB!C39</f>
        <v>5</v>
      </c>
      <c r="D11" s="475">
        <f>BOB!D39</f>
        <v>5</v>
      </c>
      <c r="E11" s="475">
        <f>BOB!E39</f>
        <v>4</v>
      </c>
      <c r="F11" s="475">
        <f>BOB!F39</f>
        <v>14</v>
      </c>
      <c r="G11" s="475">
        <f>BOB!G39</f>
        <v>104897</v>
      </c>
      <c r="H11" s="475">
        <f>BOB!H39</f>
        <v>80635.539999999994</v>
      </c>
      <c r="I11" s="475">
        <f>BOB!I39</f>
        <v>185532.53999999998</v>
      </c>
      <c r="J11" s="475">
        <f t="shared" ref="J11:J54" si="0">(I11/F11)</f>
        <v>13252.324285714285</v>
      </c>
      <c r="K11" s="475">
        <f t="shared" ref="K11:K54" si="1">(H11/G11)*100</f>
        <v>76.871159327721472</v>
      </c>
    </row>
    <row r="12" spans="1:11" s="433" customFormat="1" ht="14.25" x14ac:dyDescent="0.2">
      <c r="A12" s="434">
        <v>2</v>
      </c>
      <c r="B12" s="435" t="s">
        <v>14</v>
      </c>
      <c r="C12" s="475">
        <f>BOI!C39</f>
        <v>20</v>
      </c>
      <c r="D12" s="475">
        <f>BOI!D39</f>
        <v>16</v>
      </c>
      <c r="E12" s="475">
        <f>BOI!E39</f>
        <v>5</v>
      </c>
      <c r="F12" s="475">
        <f>BOI!F39</f>
        <v>41</v>
      </c>
      <c r="G12" s="475">
        <f>BOI!G39</f>
        <v>334404.55</v>
      </c>
      <c r="H12" s="475">
        <f>BOI!H39</f>
        <v>216583.58</v>
      </c>
      <c r="I12" s="475">
        <f>BOI!I39</f>
        <v>550988.13</v>
      </c>
      <c r="J12" s="475">
        <f t="shared" si="0"/>
        <v>13438.734878048781</v>
      </c>
      <c r="K12" s="475">
        <f t="shared" si="1"/>
        <v>64.76693573696889</v>
      </c>
    </row>
    <row r="13" spans="1:11" s="433" customFormat="1" ht="14.25" x14ac:dyDescent="0.2">
      <c r="A13" s="434">
        <v>3</v>
      </c>
      <c r="B13" s="435" t="s">
        <v>15</v>
      </c>
      <c r="C13" s="475">
        <f>BM!C39</f>
        <v>9</v>
      </c>
      <c r="D13" s="475">
        <f>BM!D39</f>
        <v>11</v>
      </c>
      <c r="E13" s="475">
        <f>BM!E39</f>
        <v>4</v>
      </c>
      <c r="F13" s="475">
        <f>BM!F39</f>
        <v>24</v>
      </c>
      <c r="G13" s="475">
        <f>BM!G39</f>
        <v>210280.71</v>
      </c>
      <c r="H13" s="475">
        <f>BM!H39</f>
        <v>73401.440000000002</v>
      </c>
      <c r="I13" s="475">
        <f>BM!I39</f>
        <v>283682.15000000002</v>
      </c>
      <c r="J13" s="475">
        <f t="shared" si="0"/>
        <v>11820.089583333334</v>
      </c>
      <c r="K13" s="475">
        <f t="shared" si="1"/>
        <v>34.906406774068813</v>
      </c>
    </row>
    <row r="14" spans="1:11" s="433" customFormat="1" ht="14.25" x14ac:dyDescent="0.2">
      <c r="A14" s="434">
        <v>4</v>
      </c>
      <c r="B14" s="435" t="s">
        <v>16</v>
      </c>
      <c r="C14" s="475">
        <f>CB!C39</f>
        <v>0</v>
      </c>
      <c r="D14" s="475">
        <f>CB!D39</f>
        <v>3</v>
      </c>
      <c r="E14" s="475">
        <f>CB!E39</f>
        <v>3</v>
      </c>
      <c r="F14" s="475">
        <f>CB!F39</f>
        <v>6</v>
      </c>
      <c r="G14" s="475">
        <f>CB!G39</f>
        <v>48338</v>
      </c>
      <c r="H14" s="475">
        <f>CB!H39</f>
        <v>25345.63</v>
      </c>
      <c r="I14" s="475">
        <f>CB!I39</f>
        <v>73683.63</v>
      </c>
      <c r="J14" s="475">
        <f t="shared" si="0"/>
        <v>12280.605000000001</v>
      </c>
      <c r="K14" s="475">
        <f t="shared" si="1"/>
        <v>52.434171873060528</v>
      </c>
    </row>
    <row r="15" spans="1:11" s="433" customFormat="1" ht="14.25" x14ac:dyDescent="0.2">
      <c r="A15" s="434">
        <v>5</v>
      </c>
      <c r="B15" s="435" t="s">
        <v>17</v>
      </c>
      <c r="C15" s="475">
        <f>CBI!C39</f>
        <v>1</v>
      </c>
      <c r="D15" s="475">
        <f>CBI!D39</f>
        <v>1</v>
      </c>
      <c r="E15" s="475">
        <f>CBI!E39</f>
        <v>3</v>
      </c>
      <c r="F15" s="475">
        <f>CBI!F39</f>
        <v>5</v>
      </c>
      <c r="G15" s="475">
        <f>CBI!G39</f>
        <v>23534.240000000002</v>
      </c>
      <c r="H15" s="475">
        <f>CBI!H39</f>
        <v>46896.51</v>
      </c>
      <c r="I15" s="475">
        <f>CBI!I39</f>
        <v>70430.75</v>
      </c>
      <c r="J15" s="475">
        <f t="shared" si="0"/>
        <v>14086.15</v>
      </c>
      <c r="K15" s="475">
        <f t="shared" si="1"/>
        <v>199.26927744426843</v>
      </c>
    </row>
    <row r="16" spans="1:11" s="433" customFormat="1" ht="14.25" x14ac:dyDescent="0.2">
      <c r="A16" s="434">
        <v>6</v>
      </c>
      <c r="B16" s="435" t="s">
        <v>18</v>
      </c>
      <c r="C16" s="475">
        <f>IB!C39</f>
        <v>0</v>
      </c>
      <c r="D16" s="475">
        <f>IB!D39</f>
        <v>1</v>
      </c>
      <c r="E16" s="475">
        <f>IB!E39</f>
        <v>2</v>
      </c>
      <c r="F16" s="475">
        <f>IB!F39</f>
        <v>3</v>
      </c>
      <c r="G16" s="475">
        <f>IB!G39</f>
        <v>17454.240000000002</v>
      </c>
      <c r="H16" s="475">
        <f>IB!H39</f>
        <v>13167.26</v>
      </c>
      <c r="I16" s="475">
        <f>IB!I39</f>
        <v>30621.5</v>
      </c>
      <c r="J16" s="475">
        <f t="shared" si="0"/>
        <v>10207.166666666666</v>
      </c>
      <c r="K16" s="475">
        <f t="shared" si="1"/>
        <v>75.438747261410398</v>
      </c>
    </row>
    <row r="17" spans="1:11" s="433" customFormat="1" ht="14.25" x14ac:dyDescent="0.2">
      <c r="A17" s="434">
        <v>7</v>
      </c>
      <c r="B17" s="435" t="s">
        <v>19</v>
      </c>
      <c r="C17" s="475">
        <f>IOB!C39</f>
        <v>0</v>
      </c>
      <c r="D17" s="475">
        <f>IOB!D39</f>
        <v>1</v>
      </c>
      <c r="E17" s="475">
        <f>IOB!E39</f>
        <v>1</v>
      </c>
      <c r="F17" s="475">
        <f>IOB!F39</f>
        <v>2</v>
      </c>
      <c r="G17" s="475">
        <f>IOB!G39</f>
        <v>2545.52</v>
      </c>
      <c r="H17" s="475">
        <f>IOB!H39</f>
        <v>3306.43</v>
      </c>
      <c r="I17" s="475">
        <f>IOB!I39</f>
        <v>5851.95</v>
      </c>
      <c r="J17" s="475">
        <f t="shared" si="0"/>
        <v>2925.9749999999999</v>
      </c>
      <c r="K17" s="475">
        <f t="shared" si="1"/>
        <v>129.89212420252051</v>
      </c>
    </row>
    <row r="18" spans="1:11" s="433" customFormat="1" ht="14.25" x14ac:dyDescent="0.2">
      <c r="A18" s="434">
        <v>8</v>
      </c>
      <c r="B18" s="435" t="s">
        <v>20</v>
      </c>
      <c r="C18" s="475">
        <f>PSB!C39</f>
        <v>0</v>
      </c>
      <c r="D18" s="475">
        <f>PSB!D39</f>
        <v>0</v>
      </c>
      <c r="E18" s="475">
        <f>PSB!E39</f>
        <v>1</v>
      </c>
      <c r="F18" s="475">
        <f>PSB!F39</f>
        <v>1</v>
      </c>
      <c r="G18" s="475">
        <f>PSB!G39</f>
        <v>4879.04</v>
      </c>
      <c r="H18" s="475">
        <f>PSB!H39</f>
        <v>1698.92</v>
      </c>
      <c r="I18" s="475">
        <f>PSB!I39</f>
        <v>6577.96</v>
      </c>
      <c r="J18" s="475">
        <f t="shared" si="0"/>
        <v>6577.96</v>
      </c>
      <c r="K18" s="475">
        <f t="shared" si="1"/>
        <v>34.82078441660655</v>
      </c>
    </row>
    <row r="19" spans="1:11" s="433" customFormat="1" ht="14.25" x14ac:dyDescent="0.2">
      <c r="A19" s="434">
        <v>9</v>
      </c>
      <c r="B19" s="435" t="s">
        <v>21</v>
      </c>
      <c r="C19" s="475">
        <f>PNB!C39</f>
        <v>0</v>
      </c>
      <c r="D19" s="475">
        <f>PNB!D39</f>
        <v>0</v>
      </c>
      <c r="E19" s="475">
        <f>PNB!E39</f>
        <v>3</v>
      </c>
      <c r="F19" s="475">
        <f>PNB!F39</f>
        <v>3</v>
      </c>
      <c r="G19" s="475">
        <f>PNB!G39</f>
        <v>21070.48</v>
      </c>
      <c r="H19" s="475">
        <f>PNB!H39</f>
        <v>16698.349999999999</v>
      </c>
      <c r="I19" s="475">
        <f>PNB!I39</f>
        <v>37768.83</v>
      </c>
      <c r="J19" s="475">
        <f t="shared" si="0"/>
        <v>12589.61</v>
      </c>
      <c r="K19" s="475">
        <f t="shared" si="1"/>
        <v>79.249974371727646</v>
      </c>
    </row>
    <row r="20" spans="1:11" s="433" customFormat="1" ht="14.25" x14ac:dyDescent="0.2">
      <c r="A20" s="434">
        <v>10</v>
      </c>
      <c r="B20" s="435" t="s">
        <v>22</v>
      </c>
      <c r="C20" s="475">
        <f>SBI!C39</f>
        <v>5</v>
      </c>
      <c r="D20" s="475">
        <f>SBI!D39</f>
        <v>13</v>
      </c>
      <c r="E20" s="475">
        <f>SBI!E39</f>
        <v>11</v>
      </c>
      <c r="F20" s="475">
        <f>SBI!F39</f>
        <v>29</v>
      </c>
      <c r="G20" s="475">
        <f>SBI!G39</f>
        <v>371988.42</v>
      </c>
      <c r="H20" s="475">
        <f>SBI!H39</f>
        <v>189561.02</v>
      </c>
      <c r="I20" s="475">
        <f>SBI!I39</f>
        <v>561549.43999999994</v>
      </c>
      <c r="J20" s="475">
        <f t="shared" si="0"/>
        <v>19363.773793103446</v>
      </c>
      <c r="K20" s="475">
        <f t="shared" si="1"/>
        <v>50.958849740537623</v>
      </c>
    </row>
    <row r="21" spans="1:11" s="433" customFormat="1" ht="14.25" x14ac:dyDescent="0.2">
      <c r="A21" s="434">
        <v>11</v>
      </c>
      <c r="B21" s="435" t="s">
        <v>23</v>
      </c>
      <c r="C21" s="475">
        <f>UCO!C39</f>
        <v>0</v>
      </c>
      <c r="D21" s="475">
        <f>UCO!D39</f>
        <v>1</v>
      </c>
      <c r="E21" s="475">
        <f>UCO!E39</f>
        <v>1</v>
      </c>
      <c r="F21" s="475">
        <f>UCO!F39</f>
        <v>2</v>
      </c>
      <c r="G21" s="475">
        <f>UCO!G39</f>
        <v>5238.75</v>
      </c>
      <c r="H21" s="475">
        <f>UCO!H39</f>
        <v>2985.26</v>
      </c>
      <c r="I21" s="475">
        <f>UCO!I39</f>
        <v>8224.01</v>
      </c>
      <c r="J21" s="475">
        <f t="shared" si="0"/>
        <v>4112.0050000000001</v>
      </c>
      <c r="K21" s="475">
        <f t="shared" si="1"/>
        <v>56.984204247196381</v>
      </c>
    </row>
    <row r="22" spans="1:11" s="433" customFormat="1" ht="14.25" x14ac:dyDescent="0.2">
      <c r="A22" s="434">
        <v>12</v>
      </c>
      <c r="B22" s="435" t="s">
        <v>24</v>
      </c>
      <c r="C22" s="475">
        <f>UBI!C39</f>
        <v>8</v>
      </c>
      <c r="D22" s="475">
        <f>UBI!D39</f>
        <v>9</v>
      </c>
      <c r="E22" s="475">
        <f>UBI!E39</f>
        <v>7</v>
      </c>
      <c r="F22" s="475">
        <f>UBI!F39</f>
        <v>24</v>
      </c>
      <c r="G22" s="475">
        <f>UBI!G39</f>
        <v>238045.97</v>
      </c>
      <c r="H22" s="475">
        <f>UBI!H39</f>
        <v>73691.820000000007</v>
      </c>
      <c r="I22" s="475">
        <f>UBI!I39</f>
        <v>311737.79000000004</v>
      </c>
      <c r="J22" s="475">
        <f t="shared" si="0"/>
        <v>12989.074583333335</v>
      </c>
      <c r="K22" s="475">
        <f t="shared" si="1"/>
        <v>30.956970202016027</v>
      </c>
    </row>
    <row r="23" spans="1:11" s="433" customFormat="1" ht="14.25" x14ac:dyDescent="0.2">
      <c r="A23" s="434">
        <v>13</v>
      </c>
      <c r="B23" s="435" t="s">
        <v>26</v>
      </c>
      <c r="C23" s="475">
        <f>AXIS!C39</f>
        <v>0</v>
      </c>
      <c r="D23" s="475">
        <f>AXIS!D39</f>
        <v>3</v>
      </c>
      <c r="E23" s="475">
        <f>AXIS!E39</f>
        <v>2</v>
      </c>
      <c r="F23" s="475">
        <f>AXIS!F39</f>
        <v>5</v>
      </c>
      <c r="G23" s="475">
        <f>AXIS!G39</f>
        <v>42866.94</v>
      </c>
      <c r="H23" s="475">
        <f>AXIS!H39</f>
        <v>21585.01</v>
      </c>
      <c r="I23" s="475">
        <f>AXIS!I39</f>
        <v>64451.95</v>
      </c>
      <c r="J23" s="475">
        <f t="shared" si="0"/>
        <v>12890.39</v>
      </c>
      <c r="K23" s="475">
        <f t="shared" si="1"/>
        <v>50.353512520371169</v>
      </c>
    </row>
    <row r="24" spans="1:11" s="433" customFormat="1" ht="14.25" x14ac:dyDescent="0.2">
      <c r="A24" s="434">
        <v>14</v>
      </c>
      <c r="B24" s="435" t="s">
        <v>27</v>
      </c>
      <c r="C24" s="475">
        <f>BANDHAN!C39</f>
        <v>0</v>
      </c>
      <c r="D24" s="475">
        <f>BANDHAN!D39</f>
        <v>1</v>
      </c>
      <c r="E24" s="475">
        <f>BANDHAN!E39</f>
        <v>2</v>
      </c>
      <c r="F24" s="475">
        <f>BANDHAN!F39</f>
        <v>3</v>
      </c>
      <c r="G24" s="475">
        <f>BANDHAN!G39</f>
        <v>127.12</v>
      </c>
      <c r="H24" s="475">
        <f>BANDHAN!H39</f>
        <v>11149.43</v>
      </c>
      <c r="I24" s="475">
        <f>BANDHAN!I39</f>
        <v>11276.550000000001</v>
      </c>
      <c r="J24" s="475">
        <f t="shared" si="0"/>
        <v>3758.8500000000004</v>
      </c>
      <c r="K24" s="475">
        <f t="shared" si="1"/>
        <v>8770.7913782252981</v>
      </c>
    </row>
    <row r="25" spans="1:11" s="433" customFormat="1" ht="14.25" x14ac:dyDescent="0.2">
      <c r="A25" s="434">
        <v>15</v>
      </c>
      <c r="B25" s="435" t="s">
        <v>28</v>
      </c>
      <c r="C25" s="475">
        <f>'CSB(CATHOLIC)'!C39</f>
        <v>0</v>
      </c>
      <c r="D25" s="475">
        <f>'CSB(CATHOLIC)'!D39</f>
        <v>1</v>
      </c>
      <c r="E25" s="475">
        <f>'CSB(CATHOLIC)'!E39</f>
        <v>1</v>
      </c>
      <c r="F25" s="475">
        <f>'CSB(CATHOLIC)'!F39</f>
        <v>2</v>
      </c>
      <c r="G25" s="475">
        <f>'CSB(CATHOLIC)'!G39</f>
        <v>324.31</v>
      </c>
      <c r="H25" s="475">
        <f>'CSB(CATHOLIC)'!H39</f>
        <v>2029.73</v>
      </c>
      <c r="I25" s="475">
        <f>'CSB(CATHOLIC)'!I39</f>
        <v>2354.04</v>
      </c>
      <c r="J25" s="475">
        <f t="shared" si="0"/>
        <v>1177.02</v>
      </c>
      <c r="K25" s="475">
        <f t="shared" si="1"/>
        <v>625.86105886343319</v>
      </c>
    </row>
    <row r="26" spans="1:11" s="433" customFormat="1" ht="14.25" x14ac:dyDescent="0.2">
      <c r="A26" s="434">
        <v>16</v>
      </c>
      <c r="B26" s="435" t="s">
        <v>29</v>
      </c>
      <c r="C26" s="475">
        <f>DCB!C39</f>
        <v>0</v>
      </c>
      <c r="D26" s="475">
        <f>DCB!D39</f>
        <v>0</v>
      </c>
      <c r="E26" s="475">
        <f>DCB!E39</f>
        <v>1</v>
      </c>
      <c r="F26" s="475">
        <f>DCB!F39</f>
        <v>1</v>
      </c>
      <c r="G26" s="475">
        <f>DCB!G39</f>
        <v>10690.45</v>
      </c>
      <c r="H26" s="475">
        <f>DCB!H39</f>
        <v>7833.09</v>
      </c>
      <c r="I26" s="475">
        <f>DCB!I39</f>
        <v>18523.54</v>
      </c>
      <c r="J26" s="475">
        <f t="shared" si="0"/>
        <v>18523.54</v>
      </c>
      <c r="K26" s="475">
        <f t="shared" si="1"/>
        <v>73.271845432138022</v>
      </c>
    </row>
    <row r="27" spans="1:11" s="433" customFormat="1" ht="14.25" x14ac:dyDescent="0.2">
      <c r="A27" s="434">
        <v>17</v>
      </c>
      <c r="B27" s="435" t="s">
        <v>30</v>
      </c>
      <c r="C27" s="475">
        <f>DHANLAXMI!C39</f>
        <v>0</v>
      </c>
      <c r="D27" s="475">
        <f>DHANLAXMI!D39</f>
        <v>0</v>
      </c>
      <c r="E27" s="475">
        <f>DHANLAXMI!E39</f>
        <v>0</v>
      </c>
      <c r="F27" s="475">
        <f>DHANLAXMI!F39</f>
        <v>0</v>
      </c>
      <c r="G27" s="475">
        <f>DHANLAXMI!G39</f>
        <v>0</v>
      </c>
      <c r="H27" s="475">
        <f>DHANLAXMI!H39</f>
        <v>0</v>
      </c>
      <c r="I27" s="475">
        <f>DHANLAXMI!I39</f>
        <v>0</v>
      </c>
      <c r="J27" s="475" t="e">
        <f t="shared" si="0"/>
        <v>#DIV/0!</v>
      </c>
      <c r="K27" s="475" t="e">
        <f t="shared" si="1"/>
        <v>#DIV/0!</v>
      </c>
    </row>
    <row r="28" spans="1:11" s="433" customFormat="1" ht="14.25" x14ac:dyDescent="0.2">
      <c r="A28" s="434">
        <v>18</v>
      </c>
      <c r="B28" s="435" t="s">
        <v>31</v>
      </c>
      <c r="C28" s="475">
        <f>FEDERAL!C39</f>
        <v>3</v>
      </c>
      <c r="D28" s="475">
        <f>FEDERAL!D39</f>
        <v>1</v>
      </c>
      <c r="E28" s="475">
        <f>FEDERAL!E39</f>
        <v>3</v>
      </c>
      <c r="F28" s="475">
        <f>FEDERAL!F39</f>
        <v>7</v>
      </c>
      <c r="G28" s="475">
        <f>FEDERAL!G39</f>
        <v>37342.339999999997</v>
      </c>
      <c r="H28" s="475">
        <f>FEDERAL!H39</f>
        <v>46624.75</v>
      </c>
      <c r="I28" s="475">
        <f>FEDERAL!I39</f>
        <v>83967.09</v>
      </c>
      <c r="J28" s="475">
        <f t="shared" si="0"/>
        <v>11995.298571428571</v>
      </c>
      <c r="K28" s="475">
        <f t="shared" si="1"/>
        <v>124.85760131796778</v>
      </c>
    </row>
    <row r="29" spans="1:11" s="433" customFormat="1" ht="14.25" x14ac:dyDescent="0.2">
      <c r="A29" s="434">
        <v>19</v>
      </c>
      <c r="B29" s="435" t="s">
        <v>32</v>
      </c>
      <c r="C29" s="475">
        <f>HDFC!C39</f>
        <v>5</v>
      </c>
      <c r="D29" s="475">
        <f>HDFC!D39</f>
        <v>8</v>
      </c>
      <c r="E29" s="475">
        <f>HDFC!E39</f>
        <v>3</v>
      </c>
      <c r="F29" s="475">
        <f>HDFC!F39</f>
        <v>16</v>
      </c>
      <c r="G29" s="475">
        <f>HDFC!G39</f>
        <v>96250.85</v>
      </c>
      <c r="H29" s="475">
        <f>HDFC!H39</f>
        <v>147599.91</v>
      </c>
      <c r="I29" s="475">
        <f>HDFC!I39</f>
        <v>243850.76</v>
      </c>
      <c r="J29" s="475">
        <f t="shared" si="0"/>
        <v>15240.672500000001</v>
      </c>
      <c r="K29" s="475">
        <f t="shared" si="1"/>
        <v>153.34920159146645</v>
      </c>
    </row>
    <row r="30" spans="1:11" s="433" customFormat="1" ht="14.25" x14ac:dyDescent="0.2">
      <c r="A30" s="434">
        <v>20</v>
      </c>
      <c r="B30" s="435" t="s">
        <v>33</v>
      </c>
      <c r="C30" s="475">
        <f>ICICI!C39</f>
        <v>26</v>
      </c>
      <c r="D30" s="475">
        <f>ICICI!D39</f>
        <v>15</v>
      </c>
      <c r="E30" s="475">
        <f>ICICI!E39</f>
        <v>6</v>
      </c>
      <c r="F30" s="475">
        <f>ICICI!F39</f>
        <v>47</v>
      </c>
      <c r="G30" s="475">
        <f>ICICI!G39</f>
        <v>150077.28</v>
      </c>
      <c r="H30" s="475">
        <f>ICICI!H39</f>
        <v>141001.10999999999</v>
      </c>
      <c r="I30" s="475">
        <f>ICICI!I39</f>
        <v>291078.39</v>
      </c>
      <c r="J30" s="475">
        <f t="shared" si="0"/>
        <v>6193.1572340425537</v>
      </c>
      <c r="K30" s="475">
        <f t="shared" si="1"/>
        <v>93.952335756618183</v>
      </c>
    </row>
    <row r="31" spans="1:11" s="433" customFormat="1" ht="14.25" x14ac:dyDescent="0.2">
      <c r="A31" s="434">
        <v>21</v>
      </c>
      <c r="B31" s="435" t="s">
        <v>34</v>
      </c>
      <c r="C31" s="475">
        <f>IDBI!C39</f>
        <v>1</v>
      </c>
      <c r="D31" s="475">
        <f>IDBI!D39</f>
        <v>4</v>
      </c>
      <c r="E31" s="475">
        <f>IDBI!E39</f>
        <v>3</v>
      </c>
      <c r="F31" s="475">
        <f>IDBI!F39</f>
        <v>8</v>
      </c>
      <c r="G31" s="475">
        <f>IDBI!G39</f>
        <v>78121.31</v>
      </c>
      <c r="H31" s="475">
        <f>IDBI!H39</f>
        <v>20792.36</v>
      </c>
      <c r="I31" s="475">
        <f>IDBI!I39</f>
        <v>98913.67</v>
      </c>
      <c r="J31" s="475">
        <f t="shared" si="0"/>
        <v>12364.20875</v>
      </c>
      <c r="K31" s="475">
        <f t="shared" si="1"/>
        <v>26.615477902252284</v>
      </c>
    </row>
    <row r="32" spans="1:11" s="433" customFormat="1" ht="14.25" x14ac:dyDescent="0.2">
      <c r="A32" s="434">
        <v>22</v>
      </c>
      <c r="B32" s="435" t="s">
        <v>35</v>
      </c>
      <c r="C32" s="475">
        <f>IDFC!C39</f>
        <v>0</v>
      </c>
      <c r="D32" s="475">
        <f>IDFC!D39</f>
        <v>0</v>
      </c>
      <c r="E32" s="475">
        <f>IDFC!E39</f>
        <v>2</v>
      </c>
      <c r="F32" s="475">
        <f>IDFC!F39</f>
        <v>2</v>
      </c>
      <c r="G32" s="475">
        <f>IDFC!G39</f>
        <v>4471.1499999999996</v>
      </c>
      <c r="H32" s="475">
        <f>IDFC!H39</f>
        <v>543</v>
      </c>
      <c r="I32" s="475">
        <f>IDFC!I39</f>
        <v>5014.1499999999996</v>
      </c>
      <c r="J32" s="475">
        <f t="shared" si="0"/>
        <v>2507.0749999999998</v>
      </c>
      <c r="K32" s="475">
        <f t="shared" si="1"/>
        <v>12.14452657593684</v>
      </c>
    </row>
    <row r="33" spans="1:11" s="433" customFormat="1" ht="14.25" x14ac:dyDescent="0.2">
      <c r="A33" s="434">
        <v>23</v>
      </c>
      <c r="B33" s="435" t="s">
        <v>36</v>
      </c>
      <c r="C33" s="475">
        <f>INDUSIND!C39</f>
        <v>10</v>
      </c>
      <c r="D33" s="475">
        <f>INDUSIND!D39</f>
        <v>1</v>
      </c>
      <c r="E33" s="475">
        <f>INDUSIND!E39</f>
        <v>2</v>
      </c>
      <c r="F33" s="475">
        <f>INDUSIND!F39</f>
        <v>13</v>
      </c>
      <c r="G33" s="475">
        <f>INDUSIND!G39</f>
        <v>11596.25</v>
      </c>
      <c r="H33" s="475">
        <f>INDUSIND!H39</f>
        <v>20514.259999999998</v>
      </c>
      <c r="I33" s="475">
        <f>INDUSIND!I39</f>
        <v>32110.51</v>
      </c>
      <c r="J33" s="475">
        <f t="shared" si="0"/>
        <v>2470.0392307692305</v>
      </c>
      <c r="K33" s="475">
        <f t="shared" si="1"/>
        <v>176.90425784197475</v>
      </c>
    </row>
    <row r="34" spans="1:11" s="433" customFormat="1" ht="14.25" x14ac:dyDescent="0.2">
      <c r="A34" s="434">
        <v>24</v>
      </c>
      <c r="B34" s="435" t="s">
        <v>37</v>
      </c>
      <c r="C34" s="475">
        <f>KB!C39</f>
        <v>0</v>
      </c>
      <c r="D34" s="475">
        <f>KB!D39</f>
        <v>0</v>
      </c>
      <c r="E34" s="475">
        <f>KB!E39</f>
        <v>1</v>
      </c>
      <c r="F34" s="475">
        <f>KB!F39</f>
        <v>1</v>
      </c>
      <c r="G34" s="475">
        <f>KB!G39</f>
        <v>4469.01</v>
      </c>
      <c r="H34" s="475">
        <f>KB!H39</f>
        <v>9416.98</v>
      </c>
      <c r="I34" s="475">
        <f>KB!I39</f>
        <v>13885.99</v>
      </c>
      <c r="J34" s="475">
        <f t="shared" si="0"/>
        <v>13885.99</v>
      </c>
      <c r="K34" s="475">
        <f t="shared" si="1"/>
        <v>210.71736245835206</v>
      </c>
    </row>
    <row r="35" spans="1:11" s="433" customFormat="1" ht="14.25" x14ac:dyDescent="0.2">
      <c r="A35" s="434">
        <v>25</v>
      </c>
      <c r="B35" s="435" t="s">
        <v>38</v>
      </c>
      <c r="C35" s="475">
        <f>KARUR!C39</f>
        <v>0</v>
      </c>
      <c r="D35" s="475">
        <f>KARUR!D39</f>
        <v>0</v>
      </c>
      <c r="E35" s="475">
        <f>KARUR!E39</f>
        <v>0</v>
      </c>
      <c r="F35" s="475">
        <f>KARUR!F39</f>
        <v>0</v>
      </c>
      <c r="G35" s="475">
        <f>KARUR!G39</f>
        <v>0</v>
      </c>
      <c r="H35" s="475">
        <f>KARUR!H39</f>
        <v>0</v>
      </c>
      <c r="I35" s="475">
        <f>KARUR!I39</f>
        <v>0</v>
      </c>
      <c r="J35" s="475" t="e">
        <f t="shared" si="0"/>
        <v>#DIV/0!</v>
      </c>
      <c r="K35" s="475" t="e">
        <f t="shared" si="1"/>
        <v>#DIV/0!</v>
      </c>
    </row>
    <row r="36" spans="1:11" s="433" customFormat="1" ht="14.25" x14ac:dyDescent="0.2">
      <c r="A36" s="434">
        <v>26</v>
      </c>
      <c r="B36" s="435" t="s">
        <v>39</v>
      </c>
      <c r="C36" s="475">
        <f>KOTAK!C39</f>
        <v>0</v>
      </c>
      <c r="D36" s="475">
        <f>KOTAK!D39</f>
        <v>0</v>
      </c>
      <c r="E36" s="475">
        <f>KOTAK!E39</f>
        <v>2</v>
      </c>
      <c r="F36" s="475">
        <f>KOTAK!F39</f>
        <v>2</v>
      </c>
      <c r="G36" s="475">
        <f>KOTAK!G39</f>
        <v>4677.1899999999996</v>
      </c>
      <c r="H36" s="475">
        <f>KOTAK!H39</f>
        <v>12145.92</v>
      </c>
      <c r="I36" s="475">
        <f>KOTAK!I39</f>
        <v>16823.11</v>
      </c>
      <c r="J36" s="475">
        <f t="shared" si="0"/>
        <v>8411.5550000000003</v>
      </c>
      <c r="K36" s="475">
        <f t="shared" si="1"/>
        <v>259.6841265802758</v>
      </c>
    </row>
    <row r="37" spans="1:11" s="433" customFormat="1" ht="14.25" x14ac:dyDescent="0.2">
      <c r="A37" s="434">
        <v>27</v>
      </c>
      <c r="B37" s="435" t="s">
        <v>40</v>
      </c>
      <c r="C37" s="475">
        <f>RBL!C39</f>
        <v>10</v>
      </c>
      <c r="D37" s="475">
        <f>RBL!D39</f>
        <v>5</v>
      </c>
      <c r="E37" s="475">
        <f>RBL!E39</f>
        <v>4</v>
      </c>
      <c r="F37" s="475">
        <f>RBL!F39</f>
        <v>19</v>
      </c>
      <c r="G37" s="475">
        <f>RBL!G39</f>
        <v>113474.06</v>
      </c>
      <c r="H37" s="475">
        <f>RBL!H39</f>
        <v>18441.330000000002</v>
      </c>
      <c r="I37" s="475">
        <f>RBL!I39</f>
        <v>131915.39000000001</v>
      </c>
      <c r="J37" s="475">
        <f t="shared" si="0"/>
        <v>6942.9152631578954</v>
      </c>
      <c r="K37" s="475">
        <f t="shared" si="1"/>
        <v>16.251582079640052</v>
      </c>
    </row>
    <row r="38" spans="1:11" s="433" customFormat="1" ht="14.25" x14ac:dyDescent="0.2">
      <c r="A38" s="434">
        <v>28</v>
      </c>
      <c r="B38" s="435" t="s">
        <v>41</v>
      </c>
      <c r="C38" s="475">
        <f>YES!C39</f>
        <v>2</v>
      </c>
      <c r="D38" s="475">
        <f>YES!D39</f>
        <v>3</v>
      </c>
      <c r="E38" s="475">
        <f>YES!E39</f>
        <v>1</v>
      </c>
      <c r="F38" s="475">
        <f>YES!F39</f>
        <v>6</v>
      </c>
      <c r="G38" s="475">
        <f>YES!G39</f>
        <v>8948.8799999999992</v>
      </c>
      <c r="H38" s="475">
        <f>YES!H39</f>
        <v>2859.51</v>
      </c>
      <c r="I38" s="475">
        <f>YES!I39</f>
        <v>11808.39</v>
      </c>
      <c r="J38" s="475">
        <f t="shared" si="0"/>
        <v>1968.0649999999998</v>
      </c>
      <c r="K38" s="475">
        <f t="shared" si="1"/>
        <v>31.953831093946956</v>
      </c>
    </row>
    <row r="39" spans="1:11" s="433" customFormat="1" ht="14.25" x14ac:dyDescent="0.2">
      <c r="A39" s="434">
        <v>29</v>
      </c>
      <c r="B39" s="435" t="s">
        <v>43</v>
      </c>
      <c r="C39" s="475">
        <f>AU!C39</f>
        <v>0</v>
      </c>
      <c r="D39" s="475">
        <f>AU!D39</f>
        <v>0</v>
      </c>
      <c r="E39" s="475">
        <f>AU!E39</f>
        <v>1</v>
      </c>
      <c r="F39" s="475">
        <f>AU!F39</f>
        <v>1</v>
      </c>
      <c r="G39" s="475">
        <f>AU!G39</f>
        <v>37823.1</v>
      </c>
      <c r="H39" s="475">
        <f>AU!H39</f>
        <v>5522.86</v>
      </c>
      <c r="I39" s="475">
        <f>AU!I39</f>
        <v>43345.96</v>
      </c>
      <c r="J39" s="475">
        <f t="shared" si="0"/>
        <v>43345.96</v>
      </c>
      <c r="K39" s="475">
        <f t="shared" si="1"/>
        <v>14.601817407880368</v>
      </c>
    </row>
    <row r="40" spans="1:11" s="433" customFormat="1" ht="14.25" x14ac:dyDescent="0.2">
      <c r="A40" s="434">
        <v>30</v>
      </c>
      <c r="B40" s="435" t="s">
        <v>44</v>
      </c>
      <c r="C40" s="475">
        <f>Equitas!C39</f>
        <v>1</v>
      </c>
      <c r="D40" s="475">
        <f>Equitas!D39</f>
        <v>3</v>
      </c>
      <c r="E40" s="475">
        <f>Equitas!E39</f>
        <v>1</v>
      </c>
      <c r="F40" s="475">
        <f>Equitas!F39</f>
        <v>5</v>
      </c>
      <c r="G40" s="475">
        <f>Equitas!G39</f>
        <v>354.93</v>
      </c>
      <c r="H40" s="475">
        <f>Equitas!H39</f>
        <v>12697.38</v>
      </c>
      <c r="I40" s="475">
        <f>Equitas!I39</f>
        <v>13052.31</v>
      </c>
      <c r="J40" s="475">
        <f t="shared" si="0"/>
        <v>2610.462</v>
      </c>
      <c r="K40" s="475">
        <f t="shared" si="1"/>
        <v>3577.4321697236069</v>
      </c>
    </row>
    <row r="41" spans="1:11" s="433" customFormat="1" ht="14.25" x14ac:dyDescent="0.2">
      <c r="A41" s="434">
        <v>31</v>
      </c>
      <c r="B41" s="435" t="s">
        <v>45</v>
      </c>
      <c r="C41" s="475">
        <f>ESAF!C39</f>
        <v>0</v>
      </c>
      <c r="D41" s="475">
        <f>ESAF!D39</f>
        <v>0</v>
      </c>
      <c r="E41" s="475">
        <f>ESAF!E39</f>
        <v>1</v>
      </c>
      <c r="F41" s="475">
        <f>ESAF!F39</f>
        <v>1</v>
      </c>
      <c r="G41" s="475">
        <f>ESAF!G39</f>
        <v>0.27</v>
      </c>
      <c r="H41" s="475">
        <f>ESAF!H39</f>
        <v>0</v>
      </c>
      <c r="I41" s="475">
        <f>ESAF!I39</f>
        <v>0.27</v>
      </c>
      <c r="J41" s="475">
        <f t="shared" si="0"/>
        <v>0.27</v>
      </c>
      <c r="K41" s="475">
        <f t="shared" si="1"/>
        <v>0</v>
      </c>
    </row>
    <row r="42" spans="1:11" s="433" customFormat="1" ht="14.25" x14ac:dyDescent="0.2">
      <c r="A42" s="434">
        <v>32</v>
      </c>
      <c r="B42" s="435" t="s">
        <v>46</v>
      </c>
      <c r="C42" s="475">
        <f>Fincare!C39</f>
        <v>0</v>
      </c>
      <c r="D42" s="475">
        <f>Fincare!D39</f>
        <v>3</v>
      </c>
      <c r="E42" s="475">
        <f>Fincare!E39</f>
        <v>0</v>
      </c>
      <c r="F42" s="475">
        <f>Fincare!F39</f>
        <v>3</v>
      </c>
      <c r="G42" s="475">
        <f>Fincare!G39</f>
        <v>55.38</v>
      </c>
      <c r="H42" s="475">
        <f>Fincare!H39</f>
        <v>1145.74</v>
      </c>
      <c r="I42" s="475">
        <f>Fincare!I39</f>
        <v>1201.1200000000001</v>
      </c>
      <c r="J42" s="475">
        <f t="shared" si="0"/>
        <v>400.37333333333339</v>
      </c>
      <c r="K42" s="475">
        <f t="shared" si="1"/>
        <v>2068.8696280245576</v>
      </c>
    </row>
    <row r="43" spans="1:11" s="433" customFormat="1" ht="14.25" x14ac:dyDescent="0.2">
      <c r="A43" s="434">
        <v>33</v>
      </c>
      <c r="B43" s="435" t="s">
        <v>47</v>
      </c>
      <c r="C43" s="475">
        <f>Jana!C39</f>
        <v>0</v>
      </c>
      <c r="D43" s="475">
        <f>Jana!D39</f>
        <v>0</v>
      </c>
      <c r="E43" s="475">
        <f>Jana!E39</f>
        <v>1</v>
      </c>
      <c r="F43" s="475">
        <f>Jana!F39</f>
        <v>1</v>
      </c>
      <c r="G43" s="475">
        <f>Jana!G39</f>
        <v>189.42</v>
      </c>
      <c r="H43" s="475">
        <f>Jana!H39</f>
        <v>3692.92</v>
      </c>
      <c r="I43" s="475">
        <f>Jana!I39</f>
        <v>3882.34</v>
      </c>
      <c r="J43" s="475">
        <f t="shared" si="0"/>
        <v>3882.34</v>
      </c>
      <c r="K43" s="475">
        <f t="shared" si="1"/>
        <v>1949.5934959349593</v>
      </c>
    </row>
    <row r="44" spans="1:11" s="433" customFormat="1" ht="14.25" x14ac:dyDescent="0.2">
      <c r="A44" s="434">
        <v>34</v>
      </c>
      <c r="B44" s="435" t="s">
        <v>48</v>
      </c>
      <c r="C44" s="475">
        <f>Suryoday!C39</f>
        <v>0</v>
      </c>
      <c r="D44" s="475">
        <f>Suryoday!D39</f>
        <v>0</v>
      </c>
      <c r="E44" s="475">
        <f>Suryoday!E39</f>
        <v>1</v>
      </c>
      <c r="F44" s="475">
        <f>Suryoday!F39</f>
        <v>1</v>
      </c>
      <c r="G44" s="475">
        <f>Suryoday!G39</f>
        <v>887.58</v>
      </c>
      <c r="H44" s="475">
        <f>Suryoday!H39</f>
        <v>1815.43</v>
      </c>
      <c r="I44" s="475">
        <f>Suryoday!I39</f>
        <v>2703.01</v>
      </c>
      <c r="J44" s="475">
        <f t="shared" si="0"/>
        <v>2703.01</v>
      </c>
      <c r="K44" s="475">
        <f t="shared" si="1"/>
        <v>204.53705581468711</v>
      </c>
    </row>
    <row r="45" spans="1:11" s="433" customFormat="1" ht="14.25" x14ac:dyDescent="0.2">
      <c r="A45" s="434">
        <v>35</v>
      </c>
      <c r="B45" s="435" t="s">
        <v>49</v>
      </c>
      <c r="C45" s="475">
        <f>Ujjivan!C39</f>
        <v>0</v>
      </c>
      <c r="D45" s="475">
        <f>Ujjivan!D39</f>
        <v>0</v>
      </c>
      <c r="E45" s="475">
        <f>Ujjivan!E39</f>
        <v>1</v>
      </c>
      <c r="F45" s="475">
        <f>Ujjivan!F39</f>
        <v>1</v>
      </c>
      <c r="G45" s="475">
        <f>Ujjivan!G39</f>
        <v>11572.12</v>
      </c>
      <c r="H45" s="475">
        <f>Ujjivan!H39</f>
        <v>2243.41</v>
      </c>
      <c r="I45" s="475">
        <f>Ujjivan!I39</f>
        <v>13815.53</v>
      </c>
      <c r="J45" s="475">
        <f t="shared" si="0"/>
        <v>13815.53</v>
      </c>
      <c r="K45" s="475">
        <f t="shared" si="1"/>
        <v>19.386335433783955</v>
      </c>
    </row>
    <row r="46" spans="1:11" s="433" customFormat="1" ht="14.25" x14ac:dyDescent="0.2">
      <c r="A46" s="434">
        <v>36</v>
      </c>
      <c r="B46" s="435" t="s">
        <v>50</v>
      </c>
      <c r="C46" s="475">
        <f>utkarsh!C39</f>
        <v>0</v>
      </c>
      <c r="D46" s="475">
        <f>utkarsh!D39</f>
        <v>0</v>
      </c>
      <c r="E46" s="475">
        <f>utkarsh!E39</f>
        <v>1</v>
      </c>
      <c r="F46" s="475">
        <f>utkarsh!F39</f>
        <v>1</v>
      </c>
      <c r="G46" s="475">
        <f>utkarsh!G39</f>
        <v>423.65</v>
      </c>
      <c r="H46" s="475">
        <f>utkarsh!H39</f>
        <v>8.5500000000000007</v>
      </c>
      <c r="I46" s="475">
        <f>utkarsh!I39</f>
        <v>432.2</v>
      </c>
      <c r="J46" s="475">
        <f t="shared" si="0"/>
        <v>432.2</v>
      </c>
      <c r="K46" s="475">
        <f t="shared" si="1"/>
        <v>2.0181753806207956</v>
      </c>
    </row>
    <row r="47" spans="1:11" s="433" customFormat="1" ht="14.25" x14ac:dyDescent="0.2">
      <c r="A47" s="434">
        <v>37</v>
      </c>
      <c r="B47" s="435" t="s">
        <v>52</v>
      </c>
      <c r="C47" s="475">
        <f>DBS!C39</f>
        <v>0</v>
      </c>
      <c r="D47" s="475">
        <f>DBS!D39</f>
        <v>0</v>
      </c>
      <c r="E47" s="475">
        <f>DBS!E39</f>
        <v>0</v>
      </c>
      <c r="F47" s="475">
        <f>DBS!F39</f>
        <v>0</v>
      </c>
      <c r="G47" s="475">
        <f>DBS!G39</f>
        <v>0</v>
      </c>
      <c r="H47" s="475">
        <f>DBS!H39</f>
        <v>0</v>
      </c>
      <c r="I47" s="475">
        <f>DBS!I39</f>
        <v>0</v>
      </c>
      <c r="J47" s="475" t="e">
        <f t="shared" si="0"/>
        <v>#DIV/0!</v>
      </c>
      <c r="K47" s="475" t="e">
        <f t="shared" si="1"/>
        <v>#DIV/0!</v>
      </c>
    </row>
    <row r="48" spans="1:11" s="433" customFormat="1" ht="14.25" x14ac:dyDescent="0.2">
      <c r="A48" s="434">
        <v>38</v>
      </c>
      <c r="B48" s="435" t="s">
        <v>54</v>
      </c>
      <c r="C48" s="475">
        <f>APB!C39</f>
        <v>0</v>
      </c>
      <c r="D48" s="475">
        <f>APB!D39</f>
        <v>0</v>
      </c>
      <c r="E48" s="475">
        <f>APB!E39</f>
        <v>0</v>
      </c>
      <c r="F48" s="475">
        <f>APB!F39</f>
        <v>0</v>
      </c>
      <c r="G48" s="475">
        <f>APB!G39</f>
        <v>0</v>
      </c>
      <c r="H48" s="475">
        <f>APB!H39</f>
        <v>0</v>
      </c>
      <c r="I48" s="475">
        <f>APB!I39</f>
        <v>0</v>
      </c>
      <c r="J48" s="475" t="e">
        <f t="shared" si="0"/>
        <v>#DIV/0!</v>
      </c>
      <c r="K48" s="475" t="e">
        <f t="shared" si="1"/>
        <v>#DIV/0!</v>
      </c>
    </row>
    <row r="49" spans="1:11" s="433" customFormat="1" ht="14.25" x14ac:dyDescent="0.2">
      <c r="A49" s="434">
        <v>39</v>
      </c>
      <c r="B49" s="435" t="s">
        <v>55</v>
      </c>
      <c r="C49" s="475">
        <f>FINO!C39</f>
        <v>0</v>
      </c>
      <c r="D49" s="475">
        <f>FINO!D39</f>
        <v>0</v>
      </c>
      <c r="E49" s="475">
        <f>FINO!E39</f>
        <v>0</v>
      </c>
      <c r="F49" s="475">
        <f>FINO!F39</f>
        <v>0</v>
      </c>
      <c r="G49" s="475">
        <f>FINO!G39</f>
        <v>0</v>
      </c>
      <c r="H49" s="475">
        <f>FINO!H39</f>
        <v>0</v>
      </c>
      <c r="I49" s="475">
        <f>FINO!I39</f>
        <v>0</v>
      </c>
      <c r="J49" s="475" t="e">
        <f t="shared" si="0"/>
        <v>#DIV/0!</v>
      </c>
      <c r="K49" s="475" t="e">
        <f t="shared" si="1"/>
        <v>#DIV/0!</v>
      </c>
    </row>
    <row r="50" spans="1:11" s="433" customFormat="1" ht="14.25" x14ac:dyDescent="0.2">
      <c r="A50" s="434">
        <v>40</v>
      </c>
      <c r="B50" s="435" t="s">
        <v>56</v>
      </c>
      <c r="C50" s="475">
        <f>'Indian Post'!C39</f>
        <v>0</v>
      </c>
      <c r="D50" s="475">
        <f>'Indian Post'!D39</f>
        <v>0</v>
      </c>
      <c r="E50" s="475">
        <f>'Indian Post'!E39</f>
        <v>1</v>
      </c>
      <c r="F50" s="475">
        <f>'Indian Post'!F39</f>
        <v>1</v>
      </c>
      <c r="G50" s="475">
        <f>'Indian Post'!G39</f>
        <v>1869.31</v>
      </c>
      <c r="H50" s="475">
        <f>'Indian Post'!H39</f>
        <v>0</v>
      </c>
      <c r="I50" s="475">
        <f>'Indian Post'!I39</f>
        <v>1869.31</v>
      </c>
      <c r="J50" s="475">
        <f t="shared" si="0"/>
        <v>1869.31</v>
      </c>
      <c r="K50" s="475">
        <f t="shared" si="1"/>
        <v>0</v>
      </c>
    </row>
    <row r="51" spans="1:11" s="433" customFormat="1" ht="14.25" x14ac:dyDescent="0.2">
      <c r="A51" s="434">
        <v>41</v>
      </c>
      <c r="B51" s="435" t="s">
        <v>58</v>
      </c>
      <c r="C51" s="475">
        <f>'Maharashtra GB'!C39</f>
        <v>0</v>
      </c>
      <c r="D51" s="475">
        <f>'Maharashtra GB'!D39</f>
        <v>0</v>
      </c>
      <c r="E51" s="475">
        <f>'Maharashtra GB'!E39</f>
        <v>0</v>
      </c>
      <c r="F51" s="475">
        <f>'Maharashtra GB'!F39</f>
        <v>0</v>
      </c>
      <c r="G51" s="475">
        <f>'Maharashtra GB'!G39</f>
        <v>0</v>
      </c>
      <c r="H51" s="475">
        <f>'Maharashtra GB'!H39</f>
        <v>0</v>
      </c>
      <c r="I51" s="475">
        <f>'Maharashtra GB'!I39</f>
        <v>0</v>
      </c>
      <c r="J51" s="475" t="e">
        <f t="shared" si="0"/>
        <v>#DIV/0!</v>
      </c>
      <c r="K51" s="475" t="e">
        <f t="shared" si="1"/>
        <v>#DIV/0!</v>
      </c>
    </row>
    <row r="52" spans="1:11" s="433" customFormat="1" ht="14.25" x14ac:dyDescent="0.2">
      <c r="A52" s="434">
        <v>42</v>
      </c>
      <c r="B52" s="435" t="s">
        <v>59</v>
      </c>
      <c r="C52" s="475">
        <f>'Vidharbha Konkan GB'!C39</f>
        <v>2</v>
      </c>
      <c r="D52" s="475">
        <f>'Vidharbha Konkan GB'!D39</f>
        <v>1</v>
      </c>
      <c r="E52" s="475">
        <f>'Vidharbha Konkan GB'!E39</f>
        <v>1</v>
      </c>
      <c r="F52" s="475">
        <f>'Vidharbha Konkan GB'!F39</f>
        <v>4</v>
      </c>
      <c r="G52" s="475">
        <f>'Vidharbha Konkan GB'!G39</f>
        <v>1922.55</v>
      </c>
      <c r="H52" s="475">
        <f>'Vidharbha Konkan GB'!H39</f>
        <v>2706.42</v>
      </c>
      <c r="I52" s="475">
        <f>'Vidharbha Konkan GB'!I39</f>
        <v>4628.97</v>
      </c>
      <c r="J52" s="475">
        <f t="shared" si="0"/>
        <v>1157.2425000000001</v>
      </c>
      <c r="K52" s="475">
        <f t="shared" si="1"/>
        <v>140.77241164078958</v>
      </c>
    </row>
    <row r="53" spans="1:11" s="433" customFormat="1" ht="14.25" x14ac:dyDescent="0.2">
      <c r="A53" s="434">
        <v>43</v>
      </c>
      <c r="B53" s="435" t="s">
        <v>61</v>
      </c>
      <c r="C53" s="475">
        <f>M.S.Coop!C39</f>
        <v>190</v>
      </c>
      <c r="D53" s="475">
        <f>M.S.Coop!D39</f>
        <v>18</v>
      </c>
      <c r="E53" s="475">
        <f>M.S.Coop!E39</f>
        <v>13</v>
      </c>
      <c r="F53" s="475">
        <f>M.S.Coop!F39</f>
        <v>221</v>
      </c>
      <c r="G53" s="475">
        <f>M.S.Coop!G39</f>
        <v>683545.17</v>
      </c>
      <c r="H53" s="475">
        <f>M.S.Coop!H39</f>
        <v>505462.6</v>
      </c>
      <c r="I53" s="475">
        <f>M.S.Coop!I39</f>
        <v>1189007.77</v>
      </c>
      <c r="J53" s="475">
        <f t="shared" si="0"/>
        <v>5380.1256561085975</v>
      </c>
      <c r="K53" s="475">
        <f t="shared" si="1"/>
        <v>73.947212588745231</v>
      </c>
    </row>
    <row r="54" spans="1:11" s="432" customFormat="1" ht="15" x14ac:dyDescent="0.2">
      <c r="A54" s="552" t="s">
        <v>63</v>
      </c>
      <c r="B54" s="553"/>
      <c r="C54" s="476">
        <f t="shared" ref="C54:I54" si="2">SUM(C4:C53)</f>
        <v>298</v>
      </c>
      <c r="D54" s="476">
        <f t="shared" si="2"/>
        <v>128</v>
      </c>
      <c r="E54" s="476">
        <f t="shared" si="2"/>
        <v>100</v>
      </c>
      <c r="F54" s="476">
        <f t="shared" si="2"/>
        <v>526</v>
      </c>
      <c r="G54" s="477">
        <f t="shared" si="2"/>
        <v>2684757.54</v>
      </c>
      <c r="H54" s="477">
        <f t="shared" si="2"/>
        <v>1741803.46</v>
      </c>
      <c r="I54" s="477">
        <f t="shared" si="2"/>
        <v>4426561</v>
      </c>
      <c r="J54" s="477">
        <f t="shared" si="0"/>
        <v>8415.5152091254749</v>
      </c>
      <c r="K54" s="477">
        <f t="shared" si="1"/>
        <v>64.877495790550981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F50" sqref="F50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192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37" customFormat="1" ht="14.25" x14ac:dyDescent="0.2">
      <c r="A11" s="438">
        <v>1</v>
      </c>
      <c r="B11" s="439" t="s">
        <v>13</v>
      </c>
      <c r="C11" s="475">
        <f>BOB!C40</f>
        <v>12</v>
      </c>
      <c r="D11" s="475">
        <f>BOB!D40</f>
        <v>9</v>
      </c>
      <c r="E11" s="475">
        <f>BOB!E40</f>
        <v>2</v>
      </c>
      <c r="F11" s="475">
        <f>BOB!F40</f>
        <v>23</v>
      </c>
      <c r="G11" s="475">
        <f>BOB!G40</f>
        <v>91600.87</v>
      </c>
      <c r="H11" s="475">
        <f>BOB!H40</f>
        <v>48441.74</v>
      </c>
      <c r="I11" s="475">
        <f>BOB!I40</f>
        <v>140042.60999999999</v>
      </c>
      <c r="J11" s="475">
        <f t="shared" ref="J11:J54" si="0">(I11/F11)</f>
        <v>6088.8091304347818</v>
      </c>
      <c r="K11" s="475">
        <f t="shared" ref="K11:K54" si="1">(H11/G11)*100</f>
        <v>52.883493355467039</v>
      </c>
    </row>
    <row r="12" spans="1:11" s="437" customFormat="1" ht="14.25" x14ac:dyDescent="0.2">
      <c r="A12" s="438">
        <v>2</v>
      </c>
      <c r="B12" s="439" t="s">
        <v>14</v>
      </c>
      <c r="C12" s="475">
        <f>BOI!C40</f>
        <v>11</v>
      </c>
      <c r="D12" s="475">
        <f>BOI!D40</f>
        <v>9</v>
      </c>
      <c r="E12" s="475">
        <f>BOI!E40</f>
        <v>2</v>
      </c>
      <c r="F12" s="475">
        <f>BOI!F40</f>
        <v>22</v>
      </c>
      <c r="G12" s="475">
        <f>BOI!G40</f>
        <v>183625.83</v>
      </c>
      <c r="H12" s="475">
        <f>BOI!H40</f>
        <v>105824.61</v>
      </c>
      <c r="I12" s="475">
        <f>BOI!I40</f>
        <v>289450.44</v>
      </c>
      <c r="J12" s="475">
        <f t="shared" si="0"/>
        <v>13156.838181818182</v>
      </c>
      <c r="K12" s="475">
        <f t="shared" si="1"/>
        <v>57.630568640588308</v>
      </c>
    </row>
    <row r="13" spans="1:11" s="437" customFormat="1" ht="14.25" x14ac:dyDescent="0.2">
      <c r="A13" s="438">
        <v>3</v>
      </c>
      <c r="B13" s="439" t="s">
        <v>15</v>
      </c>
      <c r="C13" s="475">
        <f>BM!C40</f>
        <v>38</v>
      </c>
      <c r="D13" s="475">
        <f>BM!D40</f>
        <v>19</v>
      </c>
      <c r="E13" s="475">
        <f>BM!E40</f>
        <v>3</v>
      </c>
      <c r="F13" s="475">
        <f>BM!F40</f>
        <v>60</v>
      </c>
      <c r="G13" s="475">
        <f>BM!G40</f>
        <v>366212.76</v>
      </c>
      <c r="H13" s="475">
        <f>BM!H40</f>
        <v>176698.33</v>
      </c>
      <c r="I13" s="475">
        <f>BM!I40</f>
        <v>542911.09</v>
      </c>
      <c r="J13" s="475">
        <f t="shared" si="0"/>
        <v>9048.5181666666667</v>
      </c>
      <c r="K13" s="475">
        <f t="shared" si="1"/>
        <v>48.250183854871679</v>
      </c>
    </row>
    <row r="14" spans="1:11" s="437" customFormat="1" ht="14.25" x14ac:dyDescent="0.2">
      <c r="A14" s="438">
        <v>4</v>
      </c>
      <c r="B14" s="439" t="s">
        <v>16</v>
      </c>
      <c r="C14" s="475">
        <f>CB!C40</f>
        <v>9</v>
      </c>
      <c r="D14" s="475">
        <f>CB!D40</f>
        <v>3</v>
      </c>
      <c r="E14" s="475">
        <f>CB!E40</f>
        <v>2</v>
      </c>
      <c r="F14" s="475">
        <f>CB!F40</f>
        <v>14</v>
      </c>
      <c r="G14" s="475">
        <f>CB!G40</f>
        <v>50056.3</v>
      </c>
      <c r="H14" s="475">
        <f>CB!H40</f>
        <v>29561.56</v>
      </c>
      <c r="I14" s="475">
        <f>CB!I40</f>
        <v>79617.86</v>
      </c>
      <c r="J14" s="475">
        <f t="shared" si="0"/>
        <v>5686.99</v>
      </c>
      <c r="K14" s="475">
        <f t="shared" si="1"/>
        <v>59.056622243353985</v>
      </c>
    </row>
    <row r="15" spans="1:11" s="437" customFormat="1" ht="14.25" x14ac:dyDescent="0.2">
      <c r="A15" s="438">
        <v>5</v>
      </c>
      <c r="B15" s="439" t="s">
        <v>17</v>
      </c>
      <c r="C15" s="475">
        <f>CBI!C40</f>
        <v>3</v>
      </c>
      <c r="D15" s="475">
        <f>CBI!D40</f>
        <v>2</v>
      </c>
      <c r="E15" s="475">
        <f>CBI!E40</f>
        <v>1</v>
      </c>
      <c r="F15" s="475">
        <f>CBI!F40</f>
        <v>6</v>
      </c>
      <c r="G15" s="475">
        <f>CBI!G40</f>
        <v>32392.99</v>
      </c>
      <c r="H15" s="475">
        <f>CBI!H40</f>
        <v>10983.08</v>
      </c>
      <c r="I15" s="475">
        <f>CBI!I40</f>
        <v>43376.07</v>
      </c>
      <c r="J15" s="475">
        <f t="shared" si="0"/>
        <v>7229.3450000000003</v>
      </c>
      <c r="K15" s="475">
        <f t="shared" si="1"/>
        <v>33.905730838678366</v>
      </c>
    </row>
    <row r="16" spans="1:11" s="437" customFormat="1" ht="14.25" x14ac:dyDescent="0.2">
      <c r="A16" s="438">
        <v>6</v>
      </c>
      <c r="B16" s="439" t="s">
        <v>18</v>
      </c>
      <c r="C16" s="475">
        <f>IB!C40</f>
        <v>0</v>
      </c>
      <c r="D16" s="475">
        <f>IB!D40</f>
        <v>1</v>
      </c>
      <c r="E16" s="475">
        <f>IB!E40</f>
        <v>1</v>
      </c>
      <c r="F16" s="475">
        <f>IB!F40</f>
        <v>2</v>
      </c>
      <c r="G16" s="475">
        <f>IB!G40</f>
        <v>7468.84</v>
      </c>
      <c r="H16" s="475">
        <f>IB!H40</f>
        <v>4041.15</v>
      </c>
      <c r="I16" s="475">
        <f>IB!I40</f>
        <v>11509.99</v>
      </c>
      <c r="J16" s="475">
        <f t="shared" si="0"/>
        <v>5754.9949999999999</v>
      </c>
      <c r="K16" s="475">
        <f t="shared" si="1"/>
        <v>54.10679570053717</v>
      </c>
    </row>
    <row r="17" spans="1:11" s="437" customFormat="1" ht="14.25" x14ac:dyDescent="0.2">
      <c r="A17" s="438">
        <v>7</v>
      </c>
      <c r="B17" s="439" t="s">
        <v>19</v>
      </c>
      <c r="C17" s="475">
        <f>IOB!C40</f>
        <v>0</v>
      </c>
      <c r="D17" s="475">
        <f>IOB!D40</f>
        <v>1</v>
      </c>
      <c r="E17" s="475">
        <f>IOB!E40</f>
        <v>1</v>
      </c>
      <c r="F17" s="475">
        <f>IOB!F40</f>
        <v>2</v>
      </c>
      <c r="G17" s="475">
        <f>IOB!G40</f>
        <v>3565.18</v>
      </c>
      <c r="H17" s="475">
        <f>IOB!H40</f>
        <v>2619.1799999999998</v>
      </c>
      <c r="I17" s="475">
        <f>IOB!I40</f>
        <v>6184.36</v>
      </c>
      <c r="J17" s="475">
        <f t="shared" si="0"/>
        <v>3092.18</v>
      </c>
      <c r="K17" s="475">
        <f t="shared" si="1"/>
        <v>73.465575370668518</v>
      </c>
    </row>
    <row r="18" spans="1:11" s="437" customFormat="1" ht="14.25" x14ac:dyDescent="0.2">
      <c r="A18" s="438">
        <v>8</v>
      </c>
      <c r="B18" s="439" t="s">
        <v>20</v>
      </c>
      <c r="C18" s="475">
        <f>PSB!C40</f>
        <v>0</v>
      </c>
      <c r="D18" s="475">
        <f>PSB!D40</f>
        <v>0</v>
      </c>
      <c r="E18" s="475">
        <f>PSB!E40</f>
        <v>0</v>
      </c>
      <c r="F18" s="475">
        <f>PSB!F40</f>
        <v>0</v>
      </c>
      <c r="G18" s="475">
        <f>PSB!G40</f>
        <v>0</v>
      </c>
      <c r="H18" s="475">
        <f>PSB!H40</f>
        <v>0</v>
      </c>
      <c r="I18" s="475">
        <f>PSB!I40</f>
        <v>0</v>
      </c>
      <c r="J18" s="475" t="e">
        <f t="shared" si="0"/>
        <v>#DIV/0!</v>
      </c>
      <c r="K18" s="475" t="e">
        <f t="shared" si="1"/>
        <v>#DIV/0!</v>
      </c>
    </row>
    <row r="19" spans="1:11" s="437" customFormat="1" ht="14.25" x14ac:dyDescent="0.2">
      <c r="A19" s="438">
        <v>9</v>
      </c>
      <c r="B19" s="439" t="s">
        <v>21</v>
      </c>
      <c r="C19" s="475">
        <f>PNB!C40</f>
        <v>0</v>
      </c>
      <c r="D19" s="475">
        <f>PNB!D40</f>
        <v>1</v>
      </c>
      <c r="E19" s="475">
        <f>PNB!E40</f>
        <v>3</v>
      </c>
      <c r="F19" s="475">
        <f>PNB!F40</f>
        <v>4</v>
      </c>
      <c r="G19" s="475">
        <f>PNB!G40</f>
        <v>18769.599999999999</v>
      </c>
      <c r="H19" s="475">
        <f>PNB!H40</f>
        <v>13192.01</v>
      </c>
      <c r="I19" s="475">
        <f>PNB!I40</f>
        <v>31961.61</v>
      </c>
      <c r="J19" s="475">
        <f t="shared" si="0"/>
        <v>7990.4025000000001</v>
      </c>
      <c r="K19" s="475">
        <f t="shared" si="1"/>
        <v>70.28391654590402</v>
      </c>
    </row>
    <row r="20" spans="1:11" s="437" customFormat="1" ht="14.25" x14ac:dyDescent="0.2">
      <c r="A20" s="438">
        <v>10</v>
      </c>
      <c r="B20" s="439" t="s">
        <v>22</v>
      </c>
      <c r="C20" s="475">
        <f>SBI!C40</f>
        <v>14</v>
      </c>
      <c r="D20" s="475">
        <f>SBI!D40</f>
        <v>16</v>
      </c>
      <c r="E20" s="475">
        <f>SBI!E40</f>
        <v>6</v>
      </c>
      <c r="F20" s="475">
        <f>SBI!F40</f>
        <v>36</v>
      </c>
      <c r="G20" s="475">
        <f>SBI!G40</f>
        <v>503514.15</v>
      </c>
      <c r="H20" s="475">
        <f>SBI!H40</f>
        <v>270601.12</v>
      </c>
      <c r="I20" s="475">
        <f>SBI!I40</f>
        <v>774115.27</v>
      </c>
      <c r="J20" s="475">
        <f t="shared" si="0"/>
        <v>21503.201944444445</v>
      </c>
      <c r="K20" s="475">
        <f t="shared" si="1"/>
        <v>53.742505548255195</v>
      </c>
    </row>
    <row r="21" spans="1:11" s="437" customFormat="1" ht="14.25" x14ac:dyDescent="0.2">
      <c r="A21" s="438">
        <v>11</v>
      </c>
      <c r="B21" s="439" t="s">
        <v>23</v>
      </c>
      <c r="C21" s="475">
        <f>UCO!C40</f>
        <v>0</v>
      </c>
      <c r="D21" s="475">
        <f>UCO!D40</f>
        <v>2</v>
      </c>
      <c r="E21" s="475">
        <f>UCO!E40</f>
        <v>1</v>
      </c>
      <c r="F21" s="475">
        <f>UCO!F40</f>
        <v>3</v>
      </c>
      <c r="G21" s="475">
        <f>UCO!G40</f>
        <v>5203.03</v>
      </c>
      <c r="H21" s="475">
        <f>UCO!H40</f>
        <v>3778.5</v>
      </c>
      <c r="I21" s="475">
        <f>UCO!I40</f>
        <v>8981.5299999999988</v>
      </c>
      <c r="J21" s="475">
        <f t="shared" si="0"/>
        <v>2993.8433333333328</v>
      </c>
      <c r="K21" s="475">
        <f t="shared" si="1"/>
        <v>72.621145755454037</v>
      </c>
    </row>
    <row r="22" spans="1:11" s="437" customFormat="1" ht="14.25" x14ac:dyDescent="0.2">
      <c r="A22" s="438">
        <v>12</v>
      </c>
      <c r="B22" s="439" t="s">
        <v>24</v>
      </c>
      <c r="C22" s="475">
        <f>UBI!C40</f>
        <v>2</v>
      </c>
      <c r="D22" s="475">
        <f>UBI!D40</f>
        <v>6</v>
      </c>
      <c r="E22" s="475">
        <f>UBI!E40</f>
        <v>3</v>
      </c>
      <c r="F22" s="475">
        <f>UBI!F40</f>
        <v>11</v>
      </c>
      <c r="G22" s="475">
        <f>UBI!G40</f>
        <v>110408.05</v>
      </c>
      <c r="H22" s="475">
        <f>UBI!H40</f>
        <v>33016.49</v>
      </c>
      <c r="I22" s="475">
        <f>UBI!I40</f>
        <v>143424.54</v>
      </c>
      <c r="J22" s="475">
        <f t="shared" si="0"/>
        <v>13038.594545454545</v>
      </c>
      <c r="K22" s="475">
        <f t="shared" si="1"/>
        <v>29.904060437622071</v>
      </c>
    </row>
    <row r="23" spans="1:11" s="437" customFormat="1" ht="14.25" x14ac:dyDescent="0.2">
      <c r="A23" s="438">
        <v>13</v>
      </c>
      <c r="B23" s="439" t="s">
        <v>26</v>
      </c>
      <c r="C23" s="475">
        <f>AXIS!C40</f>
        <v>0</v>
      </c>
      <c r="D23" s="475">
        <f>AXIS!D40</f>
        <v>5</v>
      </c>
      <c r="E23" s="475">
        <f>AXIS!E40</f>
        <v>2</v>
      </c>
      <c r="F23" s="475">
        <f>AXIS!F40</f>
        <v>7</v>
      </c>
      <c r="G23" s="475">
        <f>AXIS!G40</f>
        <v>49928.35</v>
      </c>
      <c r="H23" s="475">
        <f>AXIS!H40</f>
        <v>40532.449999999997</v>
      </c>
      <c r="I23" s="475">
        <f>AXIS!I40</f>
        <v>90460.799999999988</v>
      </c>
      <c r="J23" s="475">
        <f t="shared" si="0"/>
        <v>12922.971428571427</v>
      </c>
      <c r="K23" s="475">
        <f t="shared" si="1"/>
        <v>81.181232706468364</v>
      </c>
    </row>
    <row r="24" spans="1:11" s="437" customFormat="1" ht="14.25" x14ac:dyDescent="0.2">
      <c r="A24" s="438">
        <v>14</v>
      </c>
      <c r="B24" s="439" t="s">
        <v>27</v>
      </c>
      <c r="C24" s="475">
        <f>BANDHAN!C40</f>
        <v>0</v>
      </c>
      <c r="D24" s="475">
        <f>BANDHAN!D40</f>
        <v>6</v>
      </c>
      <c r="E24" s="475">
        <f>BANDHAN!E40</f>
        <v>3</v>
      </c>
      <c r="F24" s="475">
        <f>BANDHAN!F40</f>
        <v>9</v>
      </c>
      <c r="G24" s="475">
        <f>BANDHAN!G40</f>
        <v>4157.58</v>
      </c>
      <c r="H24" s="475">
        <f>BANDHAN!H40</f>
        <v>26440.39</v>
      </c>
      <c r="I24" s="475">
        <f>BANDHAN!I40</f>
        <v>30597.97</v>
      </c>
      <c r="J24" s="475">
        <f t="shared" si="0"/>
        <v>3399.7744444444447</v>
      </c>
      <c r="K24" s="475">
        <f t="shared" si="1"/>
        <v>635.95625339740911</v>
      </c>
    </row>
    <row r="25" spans="1:11" s="437" customFormat="1" ht="14.25" x14ac:dyDescent="0.2">
      <c r="A25" s="438">
        <v>15</v>
      </c>
      <c r="B25" s="439" t="s">
        <v>28</v>
      </c>
      <c r="C25" s="475">
        <f>'CSB(CATHOLIC)'!C40</f>
        <v>0</v>
      </c>
      <c r="D25" s="475">
        <f>'CSB(CATHOLIC)'!D40</f>
        <v>1</v>
      </c>
      <c r="E25" s="475">
        <f>'CSB(CATHOLIC)'!E40</f>
        <v>1</v>
      </c>
      <c r="F25" s="475">
        <f>'CSB(CATHOLIC)'!F40</f>
        <v>2</v>
      </c>
      <c r="G25" s="475">
        <f>'CSB(CATHOLIC)'!G40</f>
        <v>1131.9100000000001</v>
      </c>
      <c r="H25" s="475">
        <f>'CSB(CATHOLIC)'!H40</f>
        <v>2738.29</v>
      </c>
      <c r="I25" s="475">
        <f>'CSB(CATHOLIC)'!I40</f>
        <v>3870.2</v>
      </c>
      <c r="J25" s="475">
        <f t="shared" si="0"/>
        <v>1935.1</v>
      </c>
      <c r="K25" s="475">
        <f t="shared" si="1"/>
        <v>241.91764362891041</v>
      </c>
    </row>
    <row r="26" spans="1:11" s="437" customFormat="1" ht="14.25" x14ac:dyDescent="0.2">
      <c r="A26" s="438">
        <v>16</v>
      </c>
      <c r="B26" s="439" t="s">
        <v>29</v>
      </c>
      <c r="C26" s="475">
        <f>DCB!C40</f>
        <v>2</v>
      </c>
      <c r="D26" s="475">
        <f>DCB!D40</f>
        <v>0</v>
      </c>
      <c r="E26" s="475">
        <f>DCB!E40</f>
        <v>0</v>
      </c>
      <c r="F26" s="475">
        <f>DCB!F40</f>
        <v>2</v>
      </c>
      <c r="G26" s="475">
        <f>DCB!G40</f>
        <v>2142.21</v>
      </c>
      <c r="H26" s="475">
        <f>DCB!H40</f>
        <v>6587.75</v>
      </c>
      <c r="I26" s="475">
        <f>DCB!I40</f>
        <v>8729.9599999999991</v>
      </c>
      <c r="J26" s="475">
        <f t="shared" si="0"/>
        <v>4364.9799999999996</v>
      </c>
      <c r="K26" s="475">
        <f t="shared" si="1"/>
        <v>307.52120473716394</v>
      </c>
    </row>
    <row r="27" spans="1:11" s="437" customFormat="1" ht="14.25" x14ac:dyDescent="0.2">
      <c r="A27" s="438">
        <v>17</v>
      </c>
      <c r="B27" s="439" t="s">
        <v>30</v>
      </c>
      <c r="C27" s="475">
        <f>DHANLAXMI!C40</f>
        <v>0</v>
      </c>
      <c r="D27" s="475">
        <f>DHANLAXMI!D40</f>
        <v>0</v>
      </c>
      <c r="E27" s="475">
        <f>DHANLAXMI!E40</f>
        <v>0</v>
      </c>
      <c r="F27" s="475">
        <f>DHANLAXMI!F40</f>
        <v>0</v>
      </c>
      <c r="G27" s="475">
        <f>DHANLAXMI!G40</f>
        <v>0</v>
      </c>
      <c r="H27" s="475">
        <f>DHANLAXMI!H40</f>
        <v>0</v>
      </c>
      <c r="I27" s="475">
        <f>DHANLAXMI!I40</f>
        <v>0</v>
      </c>
      <c r="J27" s="475" t="e">
        <f t="shared" si="0"/>
        <v>#DIV/0!</v>
      </c>
      <c r="K27" s="475" t="e">
        <f t="shared" si="1"/>
        <v>#DIV/0!</v>
      </c>
    </row>
    <row r="28" spans="1:11" s="437" customFormat="1" ht="14.25" x14ac:dyDescent="0.2">
      <c r="A28" s="438">
        <v>18</v>
      </c>
      <c r="B28" s="439" t="s">
        <v>31</v>
      </c>
      <c r="C28" s="475">
        <f>FEDERAL!C40</f>
        <v>0</v>
      </c>
      <c r="D28" s="475">
        <f>FEDERAL!D40</f>
        <v>1</v>
      </c>
      <c r="E28" s="475">
        <f>FEDERAL!E40</f>
        <v>1</v>
      </c>
      <c r="F28" s="475">
        <f>FEDERAL!F40</f>
        <v>2</v>
      </c>
      <c r="G28" s="475">
        <f>FEDERAL!G40</f>
        <v>8763.5499999999993</v>
      </c>
      <c r="H28" s="475">
        <f>FEDERAL!H40</f>
        <v>11161.16</v>
      </c>
      <c r="I28" s="475">
        <f>FEDERAL!I40</f>
        <v>19924.71</v>
      </c>
      <c r="J28" s="475">
        <f t="shared" si="0"/>
        <v>9962.3549999999996</v>
      </c>
      <c r="K28" s="475">
        <f t="shared" si="1"/>
        <v>127.35888994756692</v>
      </c>
    </row>
    <row r="29" spans="1:11" s="437" customFormat="1" ht="14.25" x14ac:dyDescent="0.2">
      <c r="A29" s="438">
        <v>19</v>
      </c>
      <c r="B29" s="439" t="s">
        <v>32</v>
      </c>
      <c r="C29" s="475">
        <f>HDFC!C40</f>
        <v>1</v>
      </c>
      <c r="D29" s="475">
        <f>HDFC!D40</f>
        <v>14</v>
      </c>
      <c r="E29" s="475">
        <f>HDFC!E40</f>
        <v>2</v>
      </c>
      <c r="F29" s="475">
        <f>HDFC!F40</f>
        <v>17</v>
      </c>
      <c r="G29" s="475">
        <f>HDFC!G40</f>
        <v>120884.87</v>
      </c>
      <c r="H29" s="475">
        <f>HDFC!H40</f>
        <v>135841.07999999999</v>
      </c>
      <c r="I29" s="475">
        <f>HDFC!I40</f>
        <v>256725.94999999998</v>
      </c>
      <c r="J29" s="475">
        <f t="shared" si="0"/>
        <v>15101.526470588235</v>
      </c>
      <c r="K29" s="475">
        <f t="shared" si="1"/>
        <v>112.37227619966006</v>
      </c>
    </row>
    <row r="30" spans="1:11" s="437" customFormat="1" ht="14.25" x14ac:dyDescent="0.2">
      <c r="A30" s="438">
        <v>20</v>
      </c>
      <c r="B30" s="439" t="s">
        <v>33</v>
      </c>
      <c r="C30" s="475">
        <f>ICICI!C40</f>
        <v>12</v>
      </c>
      <c r="D30" s="475">
        <f>ICICI!D40</f>
        <v>11</v>
      </c>
      <c r="E30" s="475">
        <f>ICICI!E40</f>
        <v>3</v>
      </c>
      <c r="F30" s="475">
        <f>ICICI!F40</f>
        <v>26</v>
      </c>
      <c r="G30" s="475">
        <f>ICICI!G40</f>
        <v>103848.51</v>
      </c>
      <c r="H30" s="475">
        <f>ICICI!H40</f>
        <v>81353.16</v>
      </c>
      <c r="I30" s="475">
        <f>ICICI!I40</f>
        <v>185201.66999999998</v>
      </c>
      <c r="J30" s="475">
        <f t="shared" si="0"/>
        <v>7123.1411538461534</v>
      </c>
      <c r="K30" s="475">
        <f t="shared" si="1"/>
        <v>78.338302590956772</v>
      </c>
    </row>
    <row r="31" spans="1:11" s="437" customFormat="1" ht="14.25" x14ac:dyDescent="0.2">
      <c r="A31" s="438">
        <v>21</v>
      </c>
      <c r="B31" s="439" t="s">
        <v>34</v>
      </c>
      <c r="C31" s="475">
        <f>IDBI!C40</f>
        <v>26</v>
      </c>
      <c r="D31" s="475">
        <f>IDBI!D40</f>
        <v>11</v>
      </c>
      <c r="E31" s="475">
        <f>IDBI!E40</f>
        <v>2</v>
      </c>
      <c r="F31" s="475">
        <f>IDBI!F40</f>
        <v>39</v>
      </c>
      <c r="G31" s="475">
        <f>IDBI!G40</f>
        <v>272712.17</v>
      </c>
      <c r="H31" s="475">
        <f>IDBI!H40</f>
        <v>81340.259999999995</v>
      </c>
      <c r="I31" s="475">
        <f>IDBI!I40</f>
        <v>354052.43</v>
      </c>
      <c r="J31" s="475">
        <f t="shared" si="0"/>
        <v>9078.2674358974364</v>
      </c>
      <c r="K31" s="475">
        <f t="shared" si="1"/>
        <v>29.826413687368625</v>
      </c>
    </row>
    <row r="32" spans="1:11" s="437" customFormat="1" ht="14.25" x14ac:dyDescent="0.2">
      <c r="A32" s="438">
        <v>22</v>
      </c>
      <c r="B32" s="439" t="s">
        <v>35</v>
      </c>
      <c r="C32" s="475">
        <f>IDFC!C40</f>
        <v>0</v>
      </c>
      <c r="D32" s="475">
        <f>IDFC!D40</f>
        <v>1</v>
      </c>
      <c r="E32" s="475">
        <f>IDFC!E40</f>
        <v>0</v>
      </c>
      <c r="F32" s="475">
        <f>IDFC!F40</f>
        <v>1</v>
      </c>
      <c r="G32" s="475">
        <f>IDFC!G40</f>
        <v>16.12</v>
      </c>
      <c r="H32" s="475">
        <f>IDFC!H40</f>
        <v>1788.92</v>
      </c>
      <c r="I32" s="475">
        <f>IDFC!I40</f>
        <v>1805.04</v>
      </c>
      <c r="J32" s="475">
        <f t="shared" si="0"/>
        <v>1805.04</v>
      </c>
      <c r="K32" s="475">
        <f t="shared" si="1"/>
        <v>11097.518610421837</v>
      </c>
    </row>
    <row r="33" spans="1:11" s="437" customFormat="1" ht="14.25" x14ac:dyDescent="0.2">
      <c r="A33" s="438">
        <v>23</v>
      </c>
      <c r="B33" s="439" t="s">
        <v>36</v>
      </c>
      <c r="C33" s="475">
        <f>INDUSIND!C40</f>
        <v>4</v>
      </c>
      <c r="D33" s="475">
        <f>INDUSIND!D40</f>
        <v>3</v>
      </c>
      <c r="E33" s="475">
        <f>INDUSIND!E40</f>
        <v>1</v>
      </c>
      <c r="F33" s="475">
        <f>INDUSIND!F40</f>
        <v>8</v>
      </c>
      <c r="G33" s="475">
        <f>INDUSIND!G40</f>
        <v>8474.42</v>
      </c>
      <c r="H33" s="475">
        <f>INDUSIND!H40</f>
        <v>5630.62</v>
      </c>
      <c r="I33" s="475">
        <f>INDUSIND!I40</f>
        <v>14105.04</v>
      </c>
      <c r="J33" s="475">
        <f t="shared" si="0"/>
        <v>1763.13</v>
      </c>
      <c r="K33" s="475">
        <f t="shared" si="1"/>
        <v>66.442541200459743</v>
      </c>
    </row>
    <row r="34" spans="1:11" s="437" customFormat="1" ht="14.25" x14ac:dyDescent="0.2">
      <c r="A34" s="438">
        <v>24</v>
      </c>
      <c r="B34" s="439" t="s">
        <v>37</v>
      </c>
      <c r="C34" s="475">
        <f>KB!C40</f>
        <v>0</v>
      </c>
      <c r="D34" s="475">
        <f>KB!D40</f>
        <v>0</v>
      </c>
      <c r="E34" s="475">
        <f>KB!E40</f>
        <v>1</v>
      </c>
      <c r="F34" s="475">
        <f>KB!F40</f>
        <v>1</v>
      </c>
      <c r="G34" s="475">
        <f>KB!G40</f>
        <v>16610.07</v>
      </c>
      <c r="H34" s="475">
        <f>KB!H40</f>
        <v>12220.74</v>
      </c>
      <c r="I34" s="475">
        <f>KB!I40</f>
        <v>28830.809999999998</v>
      </c>
      <c r="J34" s="475">
        <f t="shared" si="0"/>
        <v>28830.809999999998</v>
      </c>
      <c r="K34" s="475">
        <f t="shared" si="1"/>
        <v>73.574283552086172</v>
      </c>
    </row>
    <row r="35" spans="1:11" s="437" customFormat="1" ht="14.25" x14ac:dyDescent="0.2">
      <c r="A35" s="438">
        <v>25</v>
      </c>
      <c r="B35" s="439" t="s">
        <v>38</v>
      </c>
      <c r="C35" s="475">
        <f>KARUR!C40</f>
        <v>0</v>
      </c>
      <c r="D35" s="475">
        <f>KARUR!D40</f>
        <v>0</v>
      </c>
      <c r="E35" s="475">
        <f>KARUR!E40</f>
        <v>0</v>
      </c>
      <c r="F35" s="475">
        <f>KARUR!F40</f>
        <v>0</v>
      </c>
      <c r="G35" s="475">
        <f>KARUR!G40</f>
        <v>0</v>
      </c>
      <c r="H35" s="475">
        <f>KARUR!H40</f>
        <v>0</v>
      </c>
      <c r="I35" s="475">
        <f>KARUR!I40</f>
        <v>0</v>
      </c>
      <c r="J35" s="475" t="e">
        <f t="shared" si="0"/>
        <v>#DIV/0!</v>
      </c>
      <c r="K35" s="475" t="e">
        <f t="shared" si="1"/>
        <v>#DIV/0!</v>
      </c>
    </row>
    <row r="36" spans="1:11" s="437" customFormat="1" ht="14.25" x14ac:dyDescent="0.2">
      <c r="A36" s="438">
        <v>26</v>
      </c>
      <c r="B36" s="439" t="s">
        <v>39</v>
      </c>
      <c r="C36" s="475">
        <f>KOTAK!C40</f>
        <v>3</v>
      </c>
      <c r="D36" s="475">
        <f>KOTAK!D40</f>
        <v>1</v>
      </c>
      <c r="E36" s="475">
        <f>KOTAK!E40</f>
        <v>1</v>
      </c>
      <c r="F36" s="475">
        <f>KOTAK!F40</f>
        <v>5</v>
      </c>
      <c r="G36" s="475">
        <f>KOTAK!G40</f>
        <v>11896.94</v>
      </c>
      <c r="H36" s="475">
        <f>KOTAK!H40</f>
        <v>12359.52</v>
      </c>
      <c r="I36" s="475">
        <f>KOTAK!I40</f>
        <v>24256.46</v>
      </c>
      <c r="J36" s="475">
        <f t="shared" si="0"/>
        <v>4851.2919999999995</v>
      </c>
      <c r="K36" s="475">
        <f t="shared" si="1"/>
        <v>103.88822672048444</v>
      </c>
    </row>
    <row r="37" spans="1:11" s="437" customFormat="1" ht="14.25" x14ac:dyDescent="0.2">
      <c r="A37" s="438">
        <v>27</v>
      </c>
      <c r="B37" s="439" t="s">
        <v>40</v>
      </c>
      <c r="C37" s="475">
        <f>RBL!C40</f>
        <v>0</v>
      </c>
      <c r="D37" s="475">
        <f>RBL!D40</f>
        <v>1</v>
      </c>
      <c r="E37" s="475">
        <f>RBL!E40</f>
        <v>0</v>
      </c>
      <c r="F37" s="475">
        <f>RBL!F40</f>
        <v>1</v>
      </c>
      <c r="G37" s="475">
        <f>RBL!G40</f>
        <v>5471.51</v>
      </c>
      <c r="H37" s="475">
        <f>RBL!H40</f>
        <v>1615.33</v>
      </c>
      <c r="I37" s="475">
        <f>RBL!I40</f>
        <v>7086.84</v>
      </c>
      <c r="J37" s="475">
        <f t="shared" si="0"/>
        <v>7086.84</v>
      </c>
      <c r="K37" s="475">
        <f t="shared" si="1"/>
        <v>29.522563241225914</v>
      </c>
    </row>
    <row r="38" spans="1:11" s="437" customFormat="1" ht="14.25" x14ac:dyDescent="0.2">
      <c r="A38" s="438">
        <v>28</v>
      </c>
      <c r="B38" s="439" t="s">
        <v>41</v>
      </c>
      <c r="C38" s="475">
        <f>YES!C40</f>
        <v>0</v>
      </c>
      <c r="D38" s="475">
        <f>YES!D40</f>
        <v>0</v>
      </c>
      <c r="E38" s="475">
        <f>YES!E40</f>
        <v>0</v>
      </c>
      <c r="F38" s="475">
        <f>YES!F40</f>
        <v>0</v>
      </c>
      <c r="G38" s="475">
        <f>YES!G40</f>
        <v>0</v>
      </c>
      <c r="H38" s="475">
        <f>YES!H40</f>
        <v>0</v>
      </c>
      <c r="I38" s="475">
        <f>YES!I40</f>
        <v>0</v>
      </c>
      <c r="J38" s="475" t="e">
        <f t="shared" si="0"/>
        <v>#DIV/0!</v>
      </c>
      <c r="K38" s="475" t="e">
        <f t="shared" si="1"/>
        <v>#DIV/0!</v>
      </c>
    </row>
    <row r="39" spans="1:11" s="437" customFormat="1" ht="14.25" x14ac:dyDescent="0.2">
      <c r="A39" s="438">
        <v>29</v>
      </c>
      <c r="B39" s="439" t="s">
        <v>43</v>
      </c>
      <c r="C39" s="475">
        <f>AU!C40</f>
        <v>0</v>
      </c>
      <c r="D39" s="475">
        <f>AU!D40</f>
        <v>2</v>
      </c>
      <c r="E39" s="475">
        <f>AU!E40</f>
        <v>1</v>
      </c>
      <c r="F39" s="475">
        <f>AU!F40</f>
        <v>3</v>
      </c>
      <c r="G39" s="475">
        <f>AU!G40</f>
        <v>7444.71</v>
      </c>
      <c r="H39" s="475">
        <f>AU!H40</f>
        <v>11095.64</v>
      </c>
      <c r="I39" s="475">
        <f>AU!I40</f>
        <v>18540.349999999999</v>
      </c>
      <c r="J39" s="475">
        <f t="shared" si="0"/>
        <v>6180.1166666666659</v>
      </c>
      <c r="K39" s="475">
        <f t="shared" si="1"/>
        <v>149.04059392508236</v>
      </c>
    </row>
    <row r="40" spans="1:11" s="437" customFormat="1" ht="14.25" x14ac:dyDescent="0.2">
      <c r="A40" s="438">
        <v>30</v>
      </c>
      <c r="B40" s="439" t="s">
        <v>44</v>
      </c>
      <c r="C40" s="475">
        <f>Equitas!C40</f>
        <v>2</v>
      </c>
      <c r="D40" s="475">
        <f>Equitas!D40</f>
        <v>4</v>
      </c>
      <c r="E40" s="475">
        <f>Equitas!E40</f>
        <v>1</v>
      </c>
      <c r="F40" s="475">
        <f>Equitas!F40</f>
        <v>7</v>
      </c>
      <c r="G40" s="475">
        <f>Equitas!G40</f>
        <v>4822.8999999999996</v>
      </c>
      <c r="H40" s="475">
        <f>Equitas!H40</f>
        <v>6529.07</v>
      </c>
      <c r="I40" s="475">
        <f>Equitas!I40</f>
        <v>11351.97</v>
      </c>
      <c r="J40" s="475">
        <f t="shared" si="0"/>
        <v>1621.7099999999998</v>
      </c>
      <c r="K40" s="475">
        <f t="shared" si="1"/>
        <v>135.37643326629208</v>
      </c>
    </row>
    <row r="41" spans="1:11" s="437" customFormat="1" ht="14.25" x14ac:dyDescent="0.2">
      <c r="A41" s="438">
        <v>31</v>
      </c>
      <c r="B41" s="439" t="s">
        <v>45</v>
      </c>
      <c r="C41" s="475">
        <f>ESAF!C40</f>
        <v>0</v>
      </c>
      <c r="D41" s="475">
        <f>ESAF!D40</f>
        <v>0</v>
      </c>
      <c r="E41" s="475">
        <f>ESAF!E40</f>
        <v>0</v>
      </c>
      <c r="F41" s="475">
        <f>ESAF!F40</f>
        <v>0</v>
      </c>
      <c r="G41" s="475">
        <f>ESAF!G40</f>
        <v>0</v>
      </c>
      <c r="H41" s="475">
        <f>ESAF!H40</f>
        <v>0</v>
      </c>
      <c r="I41" s="475">
        <f>ESAF!I40</f>
        <v>0</v>
      </c>
      <c r="J41" s="475" t="e">
        <f t="shared" si="0"/>
        <v>#DIV/0!</v>
      </c>
      <c r="K41" s="475" t="e">
        <f t="shared" si="1"/>
        <v>#DIV/0!</v>
      </c>
    </row>
    <row r="42" spans="1:11" s="437" customFormat="1" ht="14.25" x14ac:dyDescent="0.2">
      <c r="A42" s="438">
        <v>32</v>
      </c>
      <c r="B42" s="439" t="s">
        <v>46</v>
      </c>
      <c r="C42" s="475">
        <f>Fincare!C40</f>
        <v>0</v>
      </c>
      <c r="D42" s="475">
        <f>Fincare!D40</f>
        <v>2</v>
      </c>
      <c r="E42" s="475">
        <f>Fincare!E40</f>
        <v>1</v>
      </c>
      <c r="F42" s="475">
        <f>Fincare!F40</f>
        <v>3</v>
      </c>
      <c r="G42" s="475">
        <f>Fincare!G40</f>
        <v>42.25</v>
      </c>
      <c r="H42" s="475">
        <f>Fincare!H40</f>
        <v>1280.3699999999999</v>
      </c>
      <c r="I42" s="475">
        <f>Fincare!I40</f>
        <v>1322.62</v>
      </c>
      <c r="J42" s="475">
        <f t="shared" si="0"/>
        <v>440.87333333333328</v>
      </c>
      <c r="K42" s="475">
        <f t="shared" si="1"/>
        <v>3030.4615384615381</v>
      </c>
    </row>
    <row r="43" spans="1:11" s="437" customFormat="1" ht="14.25" x14ac:dyDescent="0.2">
      <c r="A43" s="438">
        <v>33</v>
      </c>
      <c r="B43" s="439" t="s">
        <v>47</v>
      </c>
      <c r="C43" s="475">
        <f>Jana!C40</f>
        <v>0</v>
      </c>
      <c r="D43" s="475">
        <f>Jana!D40</f>
        <v>0</v>
      </c>
      <c r="E43" s="475">
        <f>Jana!E40</f>
        <v>0</v>
      </c>
      <c r="F43" s="475">
        <f>Jana!F40</f>
        <v>0</v>
      </c>
      <c r="G43" s="475">
        <f>Jana!G40</f>
        <v>0</v>
      </c>
      <c r="H43" s="475">
        <f>Jana!H40</f>
        <v>0</v>
      </c>
      <c r="I43" s="475">
        <f>Jana!I40</f>
        <v>0</v>
      </c>
      <c r="J43" s="475" t="e">
        <f t="shared" si="0"/>
        <v>#DIV/0!</v>
      </c>
      <c r="K43" s="475" t="e">
        <f t="shared" si="1"/>
        <v>#DIV/0!</v>
      </c>
    </row>
    <row r="44" spans="1:11" s="437" customFormat="1" ht="14.25" x14ac:dyDescent="0.2">
      <c r="A44" s="438">
        <v>34</v>
      </c>
      <c r="B44" s="439" t="s">
        <v>48</v>
      </c>
      <c r="C44" s="475">
        <f>Suryoday!C40</f>
        <v>0</v>
      </c>
      <c r="D44" s="475">
        <f>Suryoday!D40</f>
        <v>0</v>
      </c>
      <c r="E44" s="475">
        <f>Suryoday!E40</f>
        <v>0</v>
      </c>
      <c r="F44" s="475">
        <f>Suryoday!F40</f>
        <v>0</v>
      </c>
      <c r="G44" s="475">
        <f>Suryoday!G40</f>
        <v>0</v>
      </c>
      <c r="H44" s="475">
        <f>Suryoday!H40</f>
        <v>0</v>
      </c>
      <c r="I44" s="475">
        <f>Suryoday!I40</f>
        <v>0</v>
      </c>
      <c r="J44" s="475" t="e">
        <f t="shared" si="0"/>
        <v>#DIV/0!</v>
      </c>
      <c r="K44" s="475" t="e">
        <f t="shared" si="1"/>
        <v>#DIV/0!</v>
      </c>
    </row>
    <row r="45" spans="1:11" s="437" customFormat="1" ht="14.25" x14ac:dyDescent="0.2">
      <c r="A45" s="438">
        <v>35</v>
      </c>
      <c r="B45" s="439" t="s">
        <v>49</v>
      </c>
      <c r="C45" s="475">
        <f>Ujjivan!C40</f>
        <v>0</v>
      </c>
      <c r="D45" s="475">
        <f>Ujjivan!D40</f>
        <v>1</v>
      </c>
      <c r="E45" s="475">
        <f>Ujjivan!E40</f>
        <v>1</v>
      </c>
      <c r="F45" s="475">
        <f>Ujjivan!F40</f>
        <v>2</v>
      </c>
      <c r="G45" s="475">
        <f>Ujjivan!G40</f>
        <v>2899.91</v>
      </c>
      <c r="H45" s="475">
        <f>Ujjivan!H40</f>
        <v>3675.69</v>
      </c>
      <c r="I45" s="475">
        <f>Ujjivan!I40</f>
        <v>6575.6</v>
      </c>
      <c r="J45" s="475">
        <f t="shared" si="0"/>
        <v>3287.8</v>
      </c>
      <c r="K45" s="475">
        <f t="shared" si="1"/>
        <v>126.75186471304283</v>
      </c>
    </row>
    <row r="46" spans="1:11" s="437" customFormat="1" ht="14.25" x14ac:dyDescent="0.2">
      <c r="A46" s="438">
        <v>36</v>
      </c>
      <c r="B46" s="439" t="s">
        <v>50</v>
      </c>
      <c r="C46" s="475">
        <f>utkarsh!C40</f>
        <v>0</v>
      </c>
      <c r="D46" s="475">
        <f>utkarsh!D40</f>
        <v>0</v>
      </c>
      <c r="E46" s="475">
        <f>utkarsh!E40</f>
        <v>0</v>
      </c>
      <c r="F46" s="475">
        <f>utkarsh!F40</f>
        <v>0</v>
      </c>
      <c r="G46" s="475">
        <f>utkarsh!G40</f>
        <v>0</v>
      </c>
      <c r="H46" s="475">
        <f>utkarsh!H40</f>
        <v>0</v>
      </c>
      <c r="I46" s="475">
        <f>utkarsh!I40</f>
        <v>0</v>
      </c>
      <c r="J46" s="475" t="e">
        <f t="shared" si="0"/>
        <v>#DIV/0!</v>
      </c>
      <c r="K46" s="475" t="e">
        <f t="shared" si="1"/>
        <v>#DIV/0!</v>
      </c>
    </row>
    <row r="47" spans="1:11" s="437" customFormat="1" ht="14.25" x14ac:dyDescent="0.2">
      <c r="A47" s="438">
        <v>37</v>
      </c>
      <c r="B47" s="439" t="s">
        <v>52</v>
      </c>
      <c r="C47" s="475">
        <f>DBS!C40</f>
        <v>0</v>
      </c>
      <c r="D47" s="475">
        <f>DBS!D40</f>
        <v>0</v>
      </c>
      <c r="E47" s="475">
        <f>DBS!E40</f>
        <v>0</v>
      </c>
      <c r="F47" s="475">
        <f>DBS!F40</f>
        <v>0</v>
      </c>
      <c r="G47" s="475">
        <f>DBS!G40</f>
        <v>0</v>
      </c>
      <c r="H47" s="475">
        <f>DBS!H40</f>
        <v>0</v>
      </c>
      <c r="I47" s="475">
        <f>DBS!I40</f>
        <v>0</v>
      </c>
      <c r="J47" s="475" t="e">
        <f t="shared" si="0"/>
        <v>#DIV/0!</v>
      </c>
      <c r="K47" s="475" t="e">
        <f t="shared" si="1"/>
        <v>#DIV/0!</v>
      </c>
    </row>
    <row r="48" spans="1:11" s="437" customFormat="1" ht="14.25" x14ac:dyDescent="0.2">
      <c r="A48" s="438">
        <v>38</v>
      </c>
      <c r="B48" s="439" t="s">
        <v>54</v>
      </c>
      <c r="C48" s="475">
        <f>APB!C40</f>
        <v>0</v>
      </c>
      <c r="D48" s="475">
        <f>APB!D40</f>
        <v>0</v>
      </c>
      <c r="E48" s="475">
        <f>APB!E40</f>
        <v>0</v>
      </c>
      <c r="F48" s="475">
        <f>APB!F40</f>
        <v>0</v>
      </c>
      <c r="G48" s="475">
        <f>APB!G40</f>
        <v>0</v>
      </c>
      <c r="H48" s="475">
        <f>APB!H40</f>
        <v>0</v>
      </c>
      <c r="I48" s="475">
        <f>APB!I40</f>
        <v>0</v>
      </c>
      <c r="J48" s="475" t="e">
        <f t="shared" si="0"/>
        <v>#DIV/0!</v>
      </c>
      <c r="K48" s="475" t="e">
        <f t="shared" si="1"/>
        <v>#DIV/0!</v>
      </c>
    </row>
    <row r="49" spans="1:11" s="437" customFormat="1" ht="14.25" x14ac:dyDescent="0.2">
      <c r="A49" s="438">
        <v>39</v>
      </c>
      <c r="B49" s="439" t="s">
        <v>55</v>
      </c>
      <c r="C49" s="475">
        <f>FINO!C40</f>
        <v>0</v>
      </c>
      <c r="D49" s="475">
        <f>FINO!D40</f>
        <v>0</v>
      </c>
      <c r="E49" s="475">
        <f>FINO!E40</f>
        <v>0</v>
      </c>
      <c r="F49" s="475">
        <f>FINO!F40</f>
        <v>0</v>
      </c>
      <c r="G49" s="475">
        <f>FINO!G40</f>
        <v>0</v>
      </c>
      <c r="H49" s="475">
        <f>FINO!H40</f>
        <v>0</v>
      </c>
      <c r="I49" s="475">
        <f>FINO!I40</f>
        <v>0</v>
      </c>
      <c r="J49" s="475" t="e">
        <f t="shared" si="0"/>
        <v>#DIV/0!</v>
      </c>
      <c r="K49" s="475" t="e">
        <f t="shared" si="1"/>
        <v>#DIV/0!</v>
      </c>
    </row>
    <row r="50" spans="1:11" s="437" customFormat="1" ht="14.25" x14ac:dyDescent="0.2">
      <c r="A50" s="438">
        <v>40</v>
      </c>
      <c r="B50" s="439" t="s">
        <v>56</v>
      </c>
      <c r="C50" s="475">
        <f>'Indian Post'!C40</f>
        <v>0</v>
      </c>
      <c r="D50" s="475">
        <f>'Indian Post'!D40</f>
        <v>0</v>
      </c>
      <c r="E50" s="475">
        <f>'Indian Post'!E40</f>
        <v>1</v>
      </c>
      <c r="F50" s="475">
        <f>'Indian Post'!F40</f>
        <v>1</v>
      </c>
      <c r="G50" s="475">
        <f>'Indian Post'!G40</f>
        <v>1276.18</v>
      </c>
      <c r="H50" s="475">
        <f>'Indian Post'!H40</f>
        <v>0</v>
      </c>
      <c r="I50" s="475">
        <f>'Indian Post'!I40</f>
        <v>1276.18</v>
      </c>
      <c r="J50" s="475">
        <f t="shared" si="0"/>
        <v>1276.18</v>
      </c>
      <c r="K50" s="475">
        <f t="shared" si="1"/>
        <v>0</v>
      </c>
    </row>
    <row r="51" spans="1:11" s="437" customFormat="1" ht="14.25" x14ac:dyDescent="0.2">
      <c r="A51" s="438">
        <v>41</v>
      </c>
      <c r="B51" s="439" t="s">
        <v>58</v>
      </c>
      <c r="C51" s="475">
        <f>'Maharashtra GB'!C40</f>
        <v>0</v>
      </c>
      <c r="D51" s="475">
        <f>'Maharashtra GB'!D40</f>
        <v>0</v>
      </c>
      <c r="E51" s="475">
        <f>'Maharashtra GB'!E40</f>
        <v>0</v>
      </c>
      <c r="F51" s="475">
        <f>'Maharashtra GB'!F40</f>
        <v>0</v>
      </c>
      <c r="G51" s="475">
        <f>'Maharashtra GB'!G40</f>
        <v>0</v>
      </c>
      <c r="H51" s="475">
        <f>'Maharashtra GB'!H40</f>
        <v>0</v>
      </c>
      <c r="I51" s="475">
        <f>'Maharashtra GB'!I40</f>
        <v>0</v>
      </c>
      <c r="J51" s="475" t="e">
        <f t="shared" si="0"/>
        <v>#DIV/0!</v>
      </c>
      <c r="K51" s="475" t="e">
        <f t="shared" si="1"/>
        <v>#DIV/0!</v>
      </c>
    </row>
    <row r="52" spans="1:11" s="437" customFormat="1" ht="14.25" x14ac:dyDescent="0.2">
      <c r="A52" s="438">
        <v>42</v>
      </c>
      <c r="B52" s="439" t="s">
        <v>59</v>
      </c>
      <c r="C52" s="475">
        <f>'Vidharbha Konkan GB'!C40</f>
        <v>3</v>
      </c>
      <c r="D52" s="475">
        <f>'Vidharbha Konkan GB'!D40</f>
        <v>2</v>
      </c>
      <c r="E52" s="475">
        <f>'Vidharbha Konkan GB'!E40</f>
        <v>0</v>
      </c>
      <c r="F52" s="475">
        <f>'Vidharbha Konkan GB'!F40</f>
        <v>5</v>
      </c>
      <c r="G52" s="475">
        <f>'Vidharbha Konkan GB'!G40</f>
        <v>1763.02</v>
      </c>
      <c r="H52" s="475">
        <f>'Vidharbha Konkan GB'!H40</f>
        <v>2378.12</v>
      </c>
      <c r="I52" s="475">
        <f>'Vidharbha Konkan GB'!I40</f>
        <v>4141.1399999999994</v>
      </c>
      <c r="J52" s="475">
        <f t="shared" si="0"/>
        <v>828.22799999999984</v>
      </c>
      <c r="K52" s="475">
        <f t="shared" si="1"/>
        <v>134.88899728874318</v>
      </c>
    </row>
    <row r="53" spans="1:11" s="437" customFormat="1" ht="14.25" x14ac:dyDescent="0.2">
      <c r="A53" s="438">
        <v>43</v>
      </c>
      <c r="B53" s="439" t="s">
        <v>61</v>
      </c>
      <c r="C53" s="475">
        <f>M.S.Coop!C40</f>
        <v>268</v>
      </c>
      <c r="D53" s="475">
        <f>M.S.Coop!D40</f>
        <v>43</v>
      </c>
      <c r="E53" s="475">
        <f>M.S.Coop!E40</f>
        <v>9</v>
      </c>
      <c r="F53" s="475">
        <f>M.S.Coop!F40</f>
        <v>320</v>
      </c>
      <c r="G53" s="475">
        <f>M.S.Coop!G40</f>
        <v>899629.43</v>
      </c>
      <c r="H53" s="475">
        <f>M.S.Coop!H40</f>
        <v>498707.37</v>
      </c>
      <c r="I53" s="475">
        <f>M.S.Coop!I40</f>
        <v>1398336.8</v>
      </c>
      <c r="J53" s="475">
        <f t="shared" si="0"/>
        <v>4369.8024999999998</v>
      </c>
      <c r="K53" s="475">
        <f t="shared" si="1"/>
        <v>55.434754952380786</v>
      </c>
    </row>
    <row r="54" spans="1:11" s="436" customFormat="1" ht="15" x14ac:dyDescent="0.2">
      <c r="A54" s="552" t="s">
        <v>63</v>
      </c>
      <c r="B54" s="553"/>
      <c r="C54" s="476">
        <f t="shared" ref="C54:I54" si="2">SUM(C4:C53)</f>
        <v>410</v>
      </c>
      <c r="D54" s="476">
        <f t="shared" si="2"/>
        <v>178</v>
      </c>
      <c r="E54" s="476">
        <f t="shared" si="2"/>
        <v>56</v>
      </c>
      <c r="F54" s="476">
        <f t="shared" si="2"/>
        <v>644</v>
      </c>
      <c r="G54" s="477">
        <f t="shared" si="2"/>
        <v>2896734.21</v>
      </c>
      <c r="H54" s="477">
        <f t="shared" si="2"/>
        <v>1642033.7000000002</v>
      </c>
      <c r="I54" s="477">
        <f t="shared" si="2"/>
        <v>4538767.910000002</v>
      </c>
      <c r="J54" s="477">
        <f t="shared" si="0"/>
        <v>7047.7762577639787</v>
      </c>
      <c r="K54" s="477">
        <f t="shared" si="1"/>
        <v>56.685687431433351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193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41" customFormat="1" ht="14.25" x14ac:dyDescent="0.2">
      <c r="A11" s="442">
        <v>1</v>
      </c>
      <c r="B11" s="443" t="s">
        <v>13</v>
      </c>
      <c r="C11" s="475">
        <f>BOB!C41</f>
        <v>1</v>
      </c>
      <c r="D11" s="475">
        <f>BOB!D41</f>
        <v>4</v>
      </c>
      <c r="E11" s="475">
        <f>BOB!E41</f>
        <v>0</v>
      </c>
      <c r="F11" s="475">
        <f>BOB!F41</f>
        <v>5</v>
      </c>
      <c r="G11" s="475">
        <f>BOB!G41</f>
        <v>17158.48</v>
      </c>
      <c r="H11" s="475">
        <f>BOB!H41</f>
        <v>11598.63</v>
      </c>
      <c r="I11" s="475">
        <f>BOB!I41</f>
        <v>28757.11</v>
      </c>
      <c r="J11" s="475">
        <f t="shared" ref="J11:J54" si="0">(I11/F11)</f>
        <v>5751.4220000000005</v>
      </c>
      <c r="K11" s="475">
        <f t="shared" ref="K11:K54" si="1">(H11/G11)*100</f>
        <v>67.597071535474001</v>
      </c>
    </row>
    <row r="12" spans="1:11" s="441" customFormat="1" ht="14.25" x14ac:dyDescent="0.2">
      <c r="A12" s="442">
        <v>2</v>
      </c>
      <c r="B12" s="443" t="s">
        <v>14</v>
      </c>
      <c r="C12" s="475">
        <f>BOI!C41</f>
        <v>29</v>
      </c>
      <c r="D12" s="475">
        <f>BOI!D41</f>
        <v>5</v>
      </c>
      <c r="E12" s="475">
        <f>BOI!E41</f>
        <v>0</v>
      </c>
      <c r="F12" s="475">
        <f>BOI!F41</f>
        <v>34</v>
      </c>
      <c r="G12" s="475">
        <f>BOI!G41</f>
        <v>178873.61</v>
      </c>
      <c r="H12" s="475">
        <f>BOI!H41</f>
        <v>69031.72</v>
      </c>
      <c r="I12" s="475">
        <f>BOI!I41</f>
        <v>247905.33</v>
      </c>
      <c r="J12" s="475">
        <f t="shared" si="0"/>
        <v>7291.333235294117</v>
      </c>
      <c r="K12" s="475">
        <f t="shared" si="1"/>
        <v>38.59245642775366</v>
      </c>
    </row>
    <row r="13" spans="1:11" s="441" customFormat="1" ht="14.25" x14ac:dyDescent="0.2">
      <c r="A13" s="442">
        <v>3</v>
      </c>
      <c r="B13" s="443" t="s">
        <v>15</v>
      </c>
      <c r="C13" s="475">
        <f>BM!C41</f>
        <v>15</v>
      </c>
      <c r="D13" s="475">
        <f>BM!D41</f>
        <v>6</v>
      </c>
      <c r="E13" s="475">
        <f>BM!E41</f>
        <v>0</v>
      </c>
      <c r="F13" s="475">
        <f>BM!F41</f>
        <v>21</v>
      </c>
      <c r="G13" s="475">
        <f>BM!G41</f>
        <v>152154.68</v>
      </c>
      <c r="H13" s="475">
        <f>BM!H41</f>
        <v>37227.57</v>
      </c>
      <c r="I13" s="475">
        <f>BM!I41</f>
        <v>189382.25</v>
      </c>
      <c r="J13" s="475">
        <f t="shared" si="0"/>
        <v>9018.2023809523816</v>
      </c>
      <c r="K13" s="475">
        <f t="shared" si="1"/>
        <v>24.466924053864133</v>
      </c>
    </row>
    <row r="14" spans="1:11" s="441" customFormat="1" ht="14.25" x14ac:dyDescent="0.2">
      <c r="A14" s="442">
        <v>4</v>
      </c>
      <c r="B14" s="443" t="s">
        <v>16</v>
      </c>
      <c r="C14" s="475">
        <f>CB!C41</f>
        <v>6</v>
      </c>
      <c r="D14" s="475">
        <f>CB!D41</f>
        <v>4</v>
      </c>
      <c r="E14" s="475">
        <f>CB!E41</f>
        <v>0</v>
      </c>
      <c r="F14" s="475">
        <f>CB!F41</f>
        <v>10</v>
      </c>
      <c r="G14" s="475">
        <f>CB!G41</f>
        <v>25618.2</v>
      </c>
      <c r="H14" s="475">
        <f>CB!H41</f>
        <v>9866.2099999999991</v>
      </c>
      <c r="I14" s="475">
        <f>CB!I41</f>
        <v>35484.410000000003</v>
      </c>
      <c r="J14" s="475">
        <f t="shared" si="0"/>
        <v>3548.4410000000003</v>
      </c>
      <c r="K14" s="475">
        <f t="shared" si="1"/>
        <v>38.51250283001928</v>
      </c>
    </row>
    <row r="15" spans="1:11" s="441" customFormat="1" ht="14.25" x14ac:dyDescent="0.2">
      <c r="A15" s="442">
        <v>5</v>
      </c>
      <c r="B15" s="443" t="s">
        <v>17</v>
      </c>
      <c r="C15" s="475">
        <f>CBI!C41</f>
        <v>2</v>
      </c>
      <c r="D15" s="475">
        <f>CBI!D41</f>
        <v>2</v>
      </c>
      <c r="E15" s="475">
        <f>CBI!E41</f>
        <v>0</v>
      </c>
      <c r="F15" s="475">
        <f>CBI!F41</f>
        <v>4</v>
      </c>
      <c r="G15" s="475">
        <f>CBI!G41</f>
        <v>11398.31</v>
      </c>
      <c r="H15" s="475">
        <f>CBI!H41</f>
        <v>4702.8999999999996</v>
      </c>
      <c r="I15" s="475">
        <f>CBI!I41</f>
        <v>16101.21</v>
      </c>
      <c r="J15" s="475">
        <f t="shared" si="0"/>
        <v>4025.3024999999998</v>
      </c>
      <c r="K15" s="475">
        <f t="shared" si="1"/>
        <v>41.259625330421791</v>
      </c>
    </row>
    <row r="16" spans="1:11" s="441" customFormat="1" ht="14.25" x14ac:dyDescent="0.2">
      <c r="A16" s="442">
        <v>6</v>
      </c>
      <c r="B16" s="443" t="s">
        <v>18</v>
      </c>
      <c r="C16" s="475">
        <f>IB!C41</f>
        <v>0</v>
      </c>
      <c r="D16" s="475">
        <f>IB!D41</f>
        <v>0</v>
      </c>
      <c r="E16" s="475">
        <f>IB!E41</f>
        <v>0</v>
      </c>
      <c r="F16" s="475">
        <f>IB!F41</f>
        <v>0</v>
      </c>
      <c r="G16" s="475">
        <f>IB!G41</f>
        <v>0</v>
      </c>
      <c r="H16" s="475">
        <f>IB!H41</f>
        <v>0</v>
      </c>
      <c r="I16" s="475">
        <f>IB!I41</f>
        <v>0</v>
      </c>
      <c r="J16" s="475" t="e">
        <f t="shared" si="0"/>
        <v>#DIV/0!</v>
      </c>
      <c r="K16" s="475" t="e">
        <f t="shared" si="1"/>
        <v>#DIV/0!</v>
      </c>
    </row>
    <row r="17" spans="1:11" s="441" customFormat="1" ht="14.25" x14ac:dyDescent="0.2">
      <c r="A17" s="442">
        <v>7</v>
      </c>
      <c r="B17" s="443" t="s">
        <v>19</v>
      </c>
      <c r="C17" s="475">
        <f>IOB!C41</f>
        <v>0</v>
      </c>
      <c r="D17" s="475">
        <f>IOB!D41</f>
        <v>0</v>
      </c>
      <c r="E17" s="475">
        <f>IOB!E41</f>
        <v>0</v>
      </c>
      <c r="F17" s="475">
        <f>IOB!F41</f>
        <v>0</v>
      </c>
      <c r="G17" s="475">
        <f>IOB!G41</f>
        <v>0</v>
      </c>
      <c r="H17" s="475">
        <f>IOB!H41</f>
        <v>0</v>
      </c>
      <c r="I17" s="475">
        <f>IOB!I41</f>
        <v>0</v>
      </c>
      <c r="J17" s="475" t="e">
        <f t="shared" si="0"/>
        <v>#DIV/0!</v>
      </c>
      <c r="K17" s="475" t="e">
        <f t="shared" si="1"/>
        <v>#DIV/0!</v>
      </c>
    </row>
    <row r="18" spans="1:11" s="441" customFormat="1" ht="14.25" x14ac:dyDescent="0.2">
      <c r="A18" s="442">
        <v>8</v>
      </c>
      <c r="B18" s="443" t="s">
        <v>20</v>
      </c>
      <c r="C18" s="475">
        <f>PSB!C41</f>
        <v>0</v>
      </c>
      <c r="D18" s="475">
        <f>PSB!D41</f>
        <v>0</v>
      </c>
      <c r="E18" s="475">
        <f>PSB!E41</f>
        <v>0</v>
      </c>
      <c r="F18" s="475">
        <f>PSB!F41</f>
        <v>0</v>
      </c>
      <c r="G18" s="475">
        <f>PSB!G41</f>
        <v>0</v>
      </c>
      <c r="H18" s="475">
        <f>PSB!H41</f>
        <v>0</v>
      </c>
      <c r="I18" s="475">
        <f>PSB!I41</f>
        <v>0</v>
      </c>
      <c r="J18" s="475" t="e">
        <f t="shared" si="0"/>
        <v>#DIV/0!</v>
      </c>
      <c r="K18" s="475" t="e">
        <f t="shared" si="1"/>
        <v>#DIV/0!</v>
      </c>
    </row>
    <row r="19" spans="1:11" s="441" customFormat="1" ht="14.25" x14ac:dyDescent="0.2">
      <c r="A19" s="442">
        <v>9</v>
      </c>
      <c r="B19" s="443" t="s">
        <v>21</v>
      </c>
      <c r="C19" s="475">
        <f>PNB!C41</f>
        <v>0</v>
      </c>
      <c r="D19" s="475">
        <f>PNB!D41</f>
        <v>0</v>
      </c>
      <c r="E19" s="475">
        <f>PNB!E41</f>
        <v>0</v>
      </c>
      <c r="F19" s="475">
        <f>PNB!F41</f>
        <v>0</v>
      </c>
      <c r="G19" s="475">
        <f>PNB!G41</f>
        <v>0</v>
      </c>
      <c r="H19" s="475">
        <f>PNB!H41</f>
        <v>0</v>
      </c>
      <c r="I19" s="475">
        <f>PNB!I41</f>
        <v>0</v>
      </c>
      <c r="J19" s="475" t="e">
        <f t="shared" si="0"/>
        <v>#DIV/0!</v>
      </c>
      <c r="K19" s="475" t="e">
        <f t="shared" si="1"/>
        <v>#DIV/0!</v>
      </c>
    </row>
    <row r="20" spans="1:11" s="441" customFormat="1" ht="14.25" x14ac:dyDescent="0.2">
      <c r="A20" s="442">
        <v>10</v>
      </c>
      <c r="B20" s="443" t="s">
        <v>22</v>
      </c>
      <c r="C20" s="475">
        <f>SBI!C41</f>
        <v>17</v>
      </c>
      <c r="D20" s="475">
        <f>SBI!D41</f>
        <v>6</v>
      </c>
      <c r="E20" s="475">
        <f>SBI!E41</f>
        <v>0</v>
      </c>
      <c r="F20" s="475">
        <f>SBI!F41</f>
        <v>23</v>
      </c>
      <c r="G20" s="475">
        <f>SBI!G41</f>
        <v>225796.54</v>
      </c>
      <c r="H20" s="475">
        <f>SBI!H41</f>
        <v>58083.75</v>
      </c>
      <c r="I20" s="475">
        <f>SBI!I41</f>
        <v>283880.29000000004</v>
      </c>
      <c r="J20" s="475">
        <f t="shared" si="0"/>
        <v>12342.621304347827</v>
      </c>
      <c r="K20" s="475">
        <f t="shared" si="1"/>
        <v>25.723932705080422</v>
      </c>
    </row>
    <row r="21" spans="1:11" s="441" customFormat="1" ht="14.25" x14ac:dyDescent="0.2">
      <c r="A21" s="442">
        <v>11</v>
      </c>
      <c r="B21" s="443" t="s">
        <v>23</v>
      </c>
      <c r="C21" s="475">
        <f>UCO!C41</f>
        <v>1</v>
      </c>
      <c r="D21" s="475">
        <f>UCO!D41</f>
        <v>5</v>
      </c>
      <c r="E21" s="475">
        <f>UCO!E41</f>
        <v>0</v>
      </c>
      <c r="F21" s="475">
        <f>UCO!F41</f>
        <v>6</v>
      </c>
      <c r="G21" s="475">
        <f>UCO!G41</f>
        <v>2102.0500000000002</v>
      </c>
      <c r="H21" s="475">
        <f>UCO!H41</f>
        <v>4776.12</v>
      </c>
      <c r="I21" s="475">
        <f>UCO!I41</f>
        <v>6878.17</v>
      </c>
      <c r="J21" s="475">
        <f t="shared" si="0"/>
        <v>1146.3616666666667</v>
      </c>
      <c r="K21" s="475">
        <f t="shared" si="1"/>
        <v>227.21248305225848</v>
      </c>
    </row>
    <row r="22" spans="1:11" s="441" customFormat="1" ht="14.25" x14ac:dyDescent="0.2">
      <c r="A22" s="442">
        <v>12</v>
      </c>
      <c r="B22" s="443" t="s">
        <v>24</v>
      </c>
      <c r="C22" s="475">
        <f>UBI!C41</f>
        <v>5</v>
      </c>
      <c r="D22" s="475">
        <f>UBI!D41</f>
        <v>5</v>
      </c>
      <c r="E22" s="475">
        <f>UBI!E41</f>
        <v>0</v>
      </c>
      <c r="F22" s="475">
        <f>UBI!F41</f>
        <v>10</v>
      </c>
      <c r="G22" s="475">
        <f>UBI!G41</f>
        <v>58477.41</v>
      </c>
      <c r="H22" s="475">
        <f>UBI!H41</f>
        <v>28326.83</v>
      </c>
      <c r="I22" s="475">
        <f>UBI!I41</f>
        <v>86804.24</v>
      </c>
      <c r="J22" s="475">
        <f t="shared" si="0"/>
        <v>8680.4240000000009</v>
      </c>
      <c r="K22" s="475">
        <f t="shared" si="1"/>
        <v>48.44063716228198</v>
      </c>
    </row>
    <row r="23" spans="1:11" s="441" customFormat="1" ht="14.25" x14ac:dyDescent="0.2">
      <c r="A23" s="442">
        <v>13</v>
      </c>
      <c r="B23" s="443" t="s">
        <v>26</v>
      </c>
      <c r="C23" s="475">
        <f>AXIS!C41</f>
        <v>0</v>
      </c>
      <c r="D23" s="475">
        <f>AXIS!D41</f>
        <v>3</v>
      </c>
      <c r="E23" s="475">
        <f>AXIS!E41</f>
        <v>0</v>
      </c>
      <c r="F23" s="475">
        <f>AXIS!F41</f>
        <v>3</v>
      </c>
      <c r="G23" s="475">
        <f>AXIS!G41</f>
        <v>3449.3</v>
      </c>
      <c r="H23" s="475">
        <f>AXIS!H41</f>
        <v>1086.5899999999999</v>
      </c>
      <c r="I23" s="475">
        <f>AXIS!I41</f>
        <v>4535.8900000000003</v>
      </c>
      <c r="J23" s="475">
        <f t="shared" si="0"/>
        <v>1511.9633333333334</v>
      </c>
      <c r="K23" s="475">
        <f t="shared" si="1"/>
        <v>31.501753979068216</v>
      </c>
    </row>
    <row r="24" spans="1:11" s="441" customFormat="1" ht="14.25" x14ac:dyDescent="0.2">
      <c r="A24" s="442">
        <v>14</v>
      </c>
      <c r="B24" s="443" t="s">
        <v>27</v>
      </c>
      <c r="C24" s="475">
        <f>BANDHAN!C41</f>
        <v>0</v>
      </c>
      <c r="D24" s="475">
        <f>BANDHAN!D41</f>
        <v>1</v>
      </c>
      <c r="E24" s="475">
        <f>BANDHAN!E41</f>
        <v>0</v>
      </c>
      <c r="F24" s="475">
        <f>BANDHAN!F41</f>
        <v>1</v>
      </c>
      <c r="G24" s="475">
        <f>BANDHAN!G41</f>
        <v>0</v>
      </c>
      <c r="H24" s="475">
        <f>BANDHAN!H41</f>
        <v>20273.57</v>
      </c>
      <c r="I24" s="475">
        <f>BANDHAN!I41</f>
        <v>20273.57</v>
      </c>
      <c r="J24" s="475">
        <f t="shared" si="0"/>
        <v>20273.57</v>
      </c>
      <c r="K24" s="475" t="e">
        <f t="shared" si="1"/>
        <v>#DIV/0!</v>
      </c>
    </row>
    <row r="25" spans="1:11" s="441" customFormat="1" ht="14.25" x14ac:dyDescent="0.2">
      <c r="A25" s="442">
        <v>15</v>
      </c>
      <c r="B25" s="443" t="s">
        <v>28</v>
      </c>
      <c r="C25" s="475">
        <f>'CSB(CATHOLIC)'!C41</f>
        <v>0</v>
      </c>
      <c r="D25" s="475">
        <f>'CSB(CATHOLIC)'!D41</f>
        <v>0</v>
      </c>
      <c r="E25" s="475">
        <f>'CSB(CATHOLIC)'!E41</f>
        <v>0</v>
      </c>
      <c r="F25" s="475">
        <f>'CSB(CATHOLIC)'!F41</f>
        <v>0</v>
      </c>
      <c r="G25" s="475">
        <f>'CSB(CATHOLIC)'!G41</f>
        <v>0</v>
      </c>
      <c r="H25" s="475">
        <f>'CSB(CATHOLIC)'!H41</f>
        <v>0</v>
      </c>
      <c r="I25" s="475">
        <f>'CSB(CATHOLIC)'!I41</f>
        <v>0</v>
      </c>
      <c r="J25" s="475" t="e">
        <f t="shared" si="0"/>
        <v>#DIV/0!</v>
      </c>
      <c r="K25" s="475" t="e">
        <f t="shared" si="1"/>
        <v>#DIV/0!</v>
      </c>
    </row>
    <row r="26" spans="1:11" s="441" customFormat="1" ht="14.25" x14ac:dyDescent="0.2">
      <c r="A26" s="442">
        <v>16</v>
      </c>
      <c r="B26" s="443" t="s">
        <v>29</v>
      </c>
      <c r="C26" s="475">
        <f>DCB!C41</f>
        <v>0</v>
      </c>
      <c r="D26" s="475">
        <f>DCB!D41</f>
        <v>0</v>
      </c>
      <c r="E26" s="475">
        <f>DCB!E41</f>
        <v>0</v>
      </c>
      <c r="F26" s="475">
        <f>DCB!F41</f>
        <v>0</v>
      </c>
      <c r="G26" s="475">
        <f>DCB!G41</f>
        <v>0</v>
      </c>
      <c r="H26" s="475">
        <f>DCB!H41</f>
        <v>0</v>
      </c>
      <c r="I26" s="475">
        <f>DCB!I41</f>
        <v>0</v>
      </c>
      <c r="J26" s="475" t="e">
        <f t="shared" si="0"/>
        <v>#DIV/0!</v>
      </c>
      <c r="K26" s="475" t="e">
        <f t="shared" si="1"/>
        <v>#DIV/0!</v>
      </c>
    </row>
    <row r="27" spans="1:11" s="441" customFormat="1" ht="14.25" x14ac:dyDescent="0.2">
      <c r="A27" s="442">
        <v>17</v>
      </c>
      <c r="B27" s="443" t="s">
        <v>30</v>
      </c>
      <c r="C27" s="475">
        <f>DHANLAXMI!C41</f>
        <v>0</v>
      </c>
      <c r="D27" s="475">
        <f>DHANLAXMI!D41</f>
        <v>0</v>
      </c>
      <c r="E27" s="475">
        <f>DHANLAXMI!E41</f>
        <v>0</v>
      </c>
      <c r="F27" s="475">
        <f>DHANLAXMI!F41</f>
        <v>0</v>
      </c>
      <c r="G27" s="475">
        <f>DHANLAXMI!G41</f>
        <v>0</v>
      </c>
      <c r="H27" s="475">
        <f>DHANLAXMI!H41</f>
        <v>0</v>
      </c>
      <c r="I27" s="475">
        <f>DHANLAXMI!I41</f>
        <v>0</v>
      </c>
      <c r="J27" s="475" t="e">
        <f t="shared" si="0"/>
        <v>#DIV/0!</v>
      </c>
      <c r="K27" s="475" t="e">
        <f t="shared" si="1"/>
        <v>#DIV/0!</v>
      </c>
    </row>
    <row r="28" spans="1:11" s="441" customFormat="1" ht="14.25" x14ac:dyDescent="0.2">
      <c r="A28" s="442">
        <v>18</v>
      </c>
      <c r="B28" s="443" t="s">
        <v>31</v>
      </c>
      <c r="C28" s="475">
        <f>FEDERAL!C41</f>
        <v>0</v>
      </c>
      <c r="D28" s="475">
        <f>FEDERAL!D41</f>
        <v>2</v>
      </c>
      <c r="E28" s="475">
        <f>FEDERAL!E41</f>
        <v>0</v>
      </c>
      <c r="F28" s="475">
        <f>FEDERAL!F41</f>
        <v>2</v>
      </c>
      <c r="G28" s="475">
        <f>FEDERAL!G41</f>
        <v>5181.24</v>
      </c>
      <c r="H28" s="475">
        <f>FEDERAL!H41</f>
        <v>5026.38</v>
      </c>
      <c r="I28" s="475">
        <f>FEDERAL!I41</f>
        <v>10207.619999999999</v>
      </c>
      <c r="J28" s="475">
        <f t="shared" si="0"/>
        <v>5103.8099999999995</v>
      </c>
      <c r="K28" s="475">
        <f t="shared" si="1"/>
        <v>97.011140190379137</v>
      </c>
    </row>
    <row r="29" spans="1:11" s="441" customFormat="1" ht="14.25" x14ac:dyDescent="0.2">
      <c r="A29" s="442">
        <v>19</v>
      </c>
      <c r="B29" s="443" t="s">
        <v>32</v>
      </c>
      <c r="C29" s="475">
        <f>HDFC!C41</f>
        <v>0</v>
      </c>
      <c r="D29" s="475">
        <f>HDFC!D41</f>
        <v>5</v>
      </c>
      <c r="E29" s="475">
        <f>HDFC!E41</f>
        <v>0</v>
      </c>
      <c r="F29" s="475">
        <f>HDFC!F41</f>
        <v>5</v>
      </c>
      <c r="G29" s="475">
        <f>HDFC!G41</f>
        <v>12552.05</v>
      </c>
      <c r="H29" s="475">
        <f>HDFC!H41</f>
        <v>14235.93</v>
      </c>
      <c r="I29" s="475">
        <f>HDFC!I41</f>
        <v>26787.98</v>
      </c>
      <c r="J29" s="475">
        <f t="shared" si="0"/>
        <v>5357.5959999999995</v>
      </c>
      <c r="K29" s="475">
        <f t="shared" si="1"/>
        <v>113.41517919383688</v>
      </c>
    </row>
    <row r="30" spans="1:11" s="441" customFormat="1" ht="14.25" x14ac:dyDescent="0.2">
      <c r="A30" s="442">
        <v>20</v>
      </c>
      <c r="B30" s="443" t="s">
        <v>33</v>
      </c>
      <c r="C30" s="475">
        <f>ICICI!C41</f>
        <v>0</v>
      </c>
      <c r="D30" s="475">
        <f>ICICI!D41</f>
        <v>3</v>
      </c>
      <c r="E30" s="475">
        <f>ICICI!E41</f>
        <v>0</v>
      </c>
      <c r="F30" s="475">
        <f>ICICI!F41</f>
        <v>3</v>
      </c>
      <c r="G30" s="475">
        <f>ICICI!G41</f>
        <v>18471.22</v>
      </c>
      <c r="H30" s="475">
        <f>ICICI!H41</f>
        <v>8934.44</v>
      </c>
      <c r="I30" s="475">
        <f>ICICI!I41</f>
        <v>27405.660000000003</v>
      </c>
      <c r="J30" s="475">
        <f t="shared" si="0"/>
        <v>9135.2200000000012</v>
      </c>
      <c r="K30" s="475">
        <f t="shared" si="1"/>
        <v>48.36951755217035</v>
      </c>
    </row>
    <row r="31" spans="1:11" s="441" customFormat="1" ht="14.25" x14ac:dyDescent="0.2">
      <c r="A31" s="442">
        <v>21</v>
      </c>
      <c r="B31" s="443" t="s">
        <v>34</v>
      </c>
      <c r="C31" s="475">
        <f>IDBI!C41</f>
        <v>2</v>
      </c>
      <c r="D31" s="475">
        <f>IDBI!D41</f>
        <v>1</v>
      </c>
      <c r="E31" s="475">
        <f>IDBI!E41</f>
        <v>0</v>
      </c>
      <c r="F31" s="475">
        <f>IDBI!F41</f>
        <v>3</v>
      </c>
      <c r="G31" s="475">
        <f>IDBI!G41</f>
        <v>2773.29</v>
      </c>
      <c r="H31" s="475">
        <f>IDBI!H41</f>
        <v>1569.18</v>
      </c>
      <c r="I31" s="475">
        <f>IDBI!I41</f>
        <v>4342.47</v>
      </c>
      <c r="J31" s="475">
        <f t="shared" si="0"/>
        <v>1447.49</v>
      </c>
      <c r="K31" s="475">
        <f t="shared" si="1"/>
        <v>56.581893707473796</v>
      </c>
    </row>
    <row r="32" spans="1:11" s="441" customFormat="1" ht="14.25" x14ac:dyDescent="0.2">
      <c r="A32" s="442">
        <v>22</v>
      </c>
      <c r="B32" s="443" t="s">
        <v>35</v>
      </c>
      <c r="C32" s="475">
        <f>IDFC!C41</f>
        <v>0</v>
      </c>
      <c r="D32" s="475">
        <f>IDFC!D41</f>
        <v>0</v>
      </c>
      <c r="E32" s="475">
        <f>IDFC!E41</f>
        <v>0</v>
      </c>
      <c r="F32" s="475">
        <f>IDFC!F41</f>
        <v>0</v>
      </c>
      <c r="G32" s="475">
        <f>IDFC!G41</f>
        <v>0</v>
      </c>
      <c r="H32" s="475">
        <f>IDFC!H41</f>
        <v>0</v>
      </c>
      <c r="I32" s="475">
        <f>IDFC!I41</f>
        <v>0</v>
      </c>
      <c r="J32" s="475" t="e">
        <f t="shared" si="0"/>
        <v>#DIV/0!</v>
      </c>
      <c r="K32" s="475" t="e">
        <f t="shared" si="1"/>
        <v>#DIV/0!</v>
      </c>
    </row>
    <row r="33" spans="1:11" s="441" customFormat="1" ht="14.25" x14ac:dyDescent="0.2">
      <c r="A33" s="442">
        <v>23</v>
      </c>
      <c r="B33" s="443" t="s">
        <v>36</v>
      </c>
      <c r="C33" s="475">
        <f>INDUSIND!C41</f>
        <v>1</v>
      </c>
      <c r="D33" s="475">
        <f>INDUSIND!D41</f>
        <v>2</v>
      </c>
      <c r="E33" s="475">
        <f>INDUSIND!E41</f>
        <v>0</v>
      </c>
      <c r="F33" s="475">
        <f>INDUSIND!F41</f>
        <v>3</v>
      </c>
      <c r="G33" s="475">
        <f>INDUSIND!G41</f>
        <v>2376.11</v>
      </c>
      <c r="H33" s="475">
        <f>INDUSIND!H41</f>
        <v>36.04</v>
      </c>
      <c r="I33" s="475">
        <f>INDUSIND!I41</f>
        <v>2412.15</v>
      </c>
      <c r="J33" s="475">
        <f t="shared" si="0"/>
        <v>804.05000000000007</v>
      </c>
      <c r="K33" s="475">
        <f t="shared" si="1"/>
        <v>1.5167647962425981</v>
      </c>
    </row>
    <row r="34" spans="1:11" s="441" customFormat="1" ht="14.25" x14ac:dyDescent="0.2">
      <c r="A34" s="442">
        <v>24</v>
      </c>
      <c r="B34" s="443" t="s">
        <v>37</v>
      </c>
      <c r="C34" s="475">
        <f>KB!C41</f>
        <v>0</v>
      </c>
      <c r="D34" s="475">
        <f>KB!D41</f>
        <v>0</v>
      </c>
      <c r="E34" s="475">
        <f>KB!E41</f>
        <v>0</v>
      </c>
      <c r="F34" s="475">
        <f>KB!F41</f>
        <v>0</v>
      </c>
      <c r="G34" s="475">
        <f>KB!G41</f>
        <v>0</v>
      </c>
      <c r="H34" s="475">
        <f>KB!H41</f>
        <v>0</v>
      </c>
      <c r="I34" s="475">
        <f>KB!I41</f>
        <v>0</v>
      </c>
      <c r="J34" s="475" t="e">
        <f t="shared" si="0"/>
        <v>#DIV/0!</v>
      </c>
      <c r="K34" s="475" t="e">
        <f t="shared" si="1"/>
        <v>#DIV/0!</v>
      </c>
    </row>
    <row r="35" spans="1:11" s="441" customFormat="1" ht="14.25" x14ac:dyDescent="0.2">
      <c r="A35" s="442">
        <v>25</v>
      </c>
      <c r="B35" s="443" t="s">
        <v>38</v>
      </c>
      <c r="C35" s="475">
        <f>KARUR!C41</f>
        <v>0</v>
      </c>
      <c r="D35" s="475">
        <f>KARUR!D41</f>
        <v>0</v>
      </c>
      <c r="E35" s="475">
        <f>KARUR!E41</f>
        <v>0</v>
      </c>
      <c r="F35" s="475">
        <f>KARUR!F41</f>
        <v>0</v>
      </c>
      <c r="G35" s="475">
        <f>KARUR!G41</f>
        <v>0</v>
      </c>
      <c r="H35" s="475">
        <f>KARUR!H41</f>
        <v>0</v>
      </c>
      <c r="I35" s="475">
        <f>KARUR!I41</f>
        <v>0</v>
      </c>
      <c r="J35" s="475" t="e">
        <f t="shared" si="0"/>
        <v>#DIV/0!</v>
      </c>
      <c r="K35" s="475" t="e">
        <f t="shared" si="1"/>
        <v>#DIV/0!</v>
      </c>
    </row>
    <row r="36" spans="1:11" s="441" customFormat="1" ht="14.25" x14ac:dyDescent="0.2">
      <c r="A36" s="442">
        <v>26</v>
      </c>
      <c r="B36" s="443" t="s">
        <v>39</v>
      </c>
      <c r="C36" s="475">
        <f>KOTAK!C41</f>
        <v>4</v>
      </c>
      <c r="D36" s="475">
        <f>KOTAK!D41</f>
        <v>1</v>
      </c>
      <c r="E36" s="475">
        <f>KOTAK!E41</f>
        <v>0</v>
      </c>
      <c r="F36" s="475">
        <f>KOTAK!F41</f>
        <v>5</v>
      </c>
      <c r="G36" s="475">
        <f>KOTAK!G41</f>
        <v>2274</v>
      </c>
      <c r="H36" s="475">
        <f>KOTAK!H41</f>
        <v>0.01</v>
      </c>
      <c r="I36" s="475">
        <f>KOTAK!I41</f>
        <v>2274.0100000000002</v>
      </c>
      <c r="J36" s="475">
        <f t="shared" si="0"/>
        <v>454.80200000000002</v>
      </c>
      <c r="K36" s="475">
        <f t="shared" si="1"/>
        <v>4.3975373790677217E-4</v>
      </c>
    </row>
    <row r="37" spans="1:11" s="441" customFormat="1" ht="14.25" x14ac:dyDescent="0.2">
      <c r="A37" s="442">
        <v>27</v>
      </c>
      <c r="B37" s="443" t="s">
        <v>40</v>
      </c>
      <c r="C37" s="475">
        <f>RBL!C41</f>
        <v>0</v>
      </c>
      <c r="D37" s="475">
        <f>RBL!D41</f>
        <v>0</v>
      </c>
      <c r="E37" s="475">
        <f>RBL!E41</f>
        <v>0</v>
      </c>
      <c r="F37" s="475">
        <f>RBL!F41</f>
        <v>0</v>
      </c>
      <c r="G37" s="475">
        <f>RBL!G41</f>
        <v>0</v>
      </c>
      <c r="H37" s="475">
        <f>RBL!H41</f>
        <v>0</v>
      </c>
      <c r="I37" s="475">
        <f>RBL!I41</f>
        <v>0</v>
      </c>
      <c r="J37" s="475" t="e">
        <f t="shared" si="0"/>
        <v>#DIV/0!</v>
      </c>
      <c r="K37" s="475" t="e">
        <f t="shared" si="1"/>
        <v>#DIV/0!</v>
      </c>
    </row>
    <row r="38" spans="1:11" s="441" customFormat="1" ht="14.25" x14ac:dyDescent="0.2">
      <c r="A38" s="442">
        <v>28</v>
      </c>
      <c r="B38" s="443" t="s">
        <v>41</v>
      </c>
      <c r="C38" s="475">
        <f>YES!C41</f>
        <v>0</v>
      </c>
      <c r="D38" s="475">
        <f>YES!D41</f>
        <v>1</v>
      </c>
      <c r="E38" s="475">
        <f>YES!E41</f>
        <v>0</v>
      </c>
      <c r="F38" s="475">
        <f>YES!F41</f>
        <v>1</v>
      </c>
      <c r="G38" s="475">
        <f>YES!G41</f>
        <v>166.06</v>
      </c>
      <c r="H38" s="475">
        <f>YES!H41</f>
        <v>53.47</v>
      </c>
      <c r="I38" s="475">
        <f>YES!I41</f>
        <v>219.53</v>
      </c>
      <c r="J38" s="475">
        <f t="shared" si="0"/>
        <v>219.53</v>
      </c>
      <c r="K38" s="475">
        <f t="shared" si="1"/>
        <v>32.199205106587982</v>
      </c>
    </row>
    <row r="39" spans="1:11" s="441" customFormat="1" ht="14.25" x14ac:dyDescent="0.2">
      <c r="A39" s="442">
        <v>29</v>
      </c>
      <c r="B39" s="443" t="s">
        <v>43</v>
      </c>
      <c r="C39" s="475">
        <f>AU!C41</f>
        <v>0</v>
      </c>
      <c r="D39" s="475">
        <f>AU!D41</f>
        <v>1</v>
      </c>
      <c r="E39" s="475">
        <f>AU!E41</f>
        <v>0</v>
      </c>
      <c r="F39" s="475">
        <f>AU!F41</f>
        <v>1</v>
      </c>
      <c r="G39" s="475">
        <f>AU!G41</f>
        <v>407.98</v>
      </c>
      <c r="H39" s="475">
        <f>AU!H41</f>
        <v>293.58999999999997</v>
      </c>
      <c r="I39" s="475">
        <f>AU!I41</f>
        <v>701.56999999999994</v>
      </c>
      <c r="J39" s="475">
        <f t="shared" si="0"/>
        <v>701.56999999999994</v>
      </c>
      <c r="K39" s="475">
        <f t="shared" si="1"/>
        <v>71.961860875533105</v>
      </c>
    </row>
    <row r="40" spans="1:11" s="441" customFormat="1" ht="14.25" x14ac:dyDescent="0.2">
      <c r="A40" s="442">
        <v>30</v>
      </c>
      <c r="B40" s="443" t="s">
        <v>44</v>
      </c>
      <c r="C40" s="475">
        <f>Equitas!C41</f>
        <v>0</v>
      </c>
      <c r="D40" s="475">
        <f>Equitas!D41</f>
        <v>0</v>
      </c>
      <c r="E40" s="475">
        <f>Equitas!E41</f>
        <v>0</v>
      </c>
      <c r="F40" s="475">
        <f>Equitas!F41</f>
        <v>0</v>
      </c>
      <c r="G40" s="475">
        <f>Equitas!G41</f>
        <v>0</v>
      </c>
      <c r="H40" s="475">
        <f>Equitas!H41</f>
        <v>0</v>
      </c>
      <c r="I40" s="475">
        <f>Equitas!I41</f>
        <v>0</v>
      </c>
      <c r="J40" s="475" t="e">
        <f t="shared" si="0"/>
        <v>#DIV/0!</v>
      </c>
      <c r="K40" s="475" t="e">
        <f t="shared" si="1"/>
        <v>#DIV/0!</v>
      </c>
    </row>
    <row r="41" spans="1:11" s="441" customFormat="1" ht="14.25" x14ac:dyDescent="0.2">
      <c r="A41" s="442">
        <v>31</v>
      </c>
      <c r="B41" s="443" t="s">
        <v>45</v>
      </c>
      <c r="C41" s="475">
        <f>ESAF!C41</f>
        <v>0</v>
      </c>
      <c r="D41" s="475">
        <f>ESAF!D41</f>
        <v>0</v>
      </c>
      <c r="E41" s="475">
        <f>ESAF!E41</f>
        <v>0</v>
      </c>
      <c r="F41" s="475">
        <f>ESAF!F41</f>
        <v>0</v>
      </c>
      <c r="G41" s="475">
        <f>ESAF!G41</f>
        <v>0</v>
      </c>
      <c r="H41" s="475">
        <f>ESAF!H41</f>
        <v>0</v>
      </c>
      <c r="I41" s="475">
        <f>ESAF!I41</f>
        <v>0</v>
      </c>
      <c r="J41" s="475" t="e">
        <f t="shared" si="0"/>
        <v>#DIV/0!</v>
      </c>
      <c r="K41" s="475" t="e">
        <f t="shared" si="1"/>
        <v>#DIV/0!</v>
      </c>
    </row>
    <row r="42" spans="1:11" s="441" customFormat="1" ht="14.25" x14ac:dyDescent="0.2">
      <c r="A42" s="442">
        <v>32</v>
      </c>
      <c r="B42" s="443" t="s">
        <v>46</v>
      </c>
      <c r="C42" s="475">
        <f>Fincare!C41</f>
        <v>0</v>
      </c>
      <c r="D42" s="475">
        <f>Fincare!D41</f>
        <v>0</v>
      </c>
      <c r="E42" s="475">
        <f>Fincare!E41</f>
        <v>0</v>
      </c>
      <c r="F42" s="475">
        <f>Fincare!F41</f>
        <v>0</v>
      </c>
      <c r="G42" s="475">
        <f>Fincare!G41</f>
        <v>0</v>
      </c>
      <c r="H42" s="475">
        <f>Fincare!H41</f>
        <v>580.48</v>
      </c>
      <c r="I42" s="475">
        <f>Fincare!I41</f>
        <v>580.48</v>
      </c>
      <c r="J42" s="475" t="e">
        <f t="shared" si="0"/>
        <v>#DIV/0!</v>
      </c>
      <c r="K42" s="475" t="e">
        <f t="shared" si="1"/>
        <v>#DIV/0!</v>
      </c>
    </row>
    <row r="43" spans="1:11" s="441" customFormat="1" ht="14.25" x14ac:dyDescent="0.2">
      <c r="A43" s="442">
        <v>33</v>
      </c>
      <c r="B43" s="443" t="s">
        <v>47</v>
      </c>
      <c r="C43" s="475">
        <f>Jana!C41</f>
        <v>0</v>
      </c>
      <c r="D43" s="475">
        <f>Jana!D41</f>
        <v>0</v>
      </c>
      <c r="E43" s="475">
        <f>Jana!E41</f>
        <v>0</v>
      </c>
      <c r="F43" s="475">
        <f>Jana!F41</f>
        <v>0</v>
      </c>
      <c r="G43" s="475">
        <f>Jana!G41</f>
        <v>0</v>
      </c>
      <c r="H43" s="475">
        <f>Jana!H41</f>
        <v>0</v>
      </c>
      <c r="I43" s="475">
        <f>Jana!I41</f>
        <v>0</v>
      </c>
      <c r="J43" s="475" t="e">
        <f t="shared" si="0"/>
        <v>#DIV/0!</v>
      </c>
      <c r="K43" s="475" t="e">
        <f t="shared" si="1"/>
        <v>#DIV/0!</v>
      </c>
    </row>
    <row r="44" spans="1:11" s="441" customFormat="1" ht="14.25" x14ac:dyDescent="0.2">
      <c r="A44" s="442">
        <v>34</v>
      </c>
      <c r="B44" s="443" t="s">
        <v>48</v>
      </c>
      <c r="C44" s="475">
        <f>Suryoday!C41</f>
        <v>0</v>
      </c>
      <c r="D44" s="475">
        <f>Suryoday!D41</f>
        <v>0</v>
      </c>
      <c r="E44" s="475">
        <f>Suryoday!E41</f>
        <v>0</v>
      </c>
      <c r="F44" s="475">
        <f>Suryoday!F41</f>
        <v>0</v>
      </c>
      <c r="G44" s="475">
        <f>Suryoday!G41</f>
        <v>0</v>
      </c>
      <c r="H44" s="475">
        <f>Suryoday!H41</f>
        <v>0</v>
      </c>
      <c r="I44" s="475">
        <f>Suryoday!I41</f>
        <v>0</v>
      </c>
      <c r="J44" s="475" t="e">
        <f t="shared" si="0"/>
        <v>#DIV/0!</v>
      </c>
      <c r="K44" s="475" t="e">
        <f t="shared" si="1"/>
        <v>#DIV/0!</v>
      </c>
    </row>
    <row r="45" spans="1:11" s="441" customFormat="1" ht="14.25" x14ac:dyDescent="0.2">
      <c r="A45" s="442">
        <v>35</v>
      </c>
      <c r="B45" s="443" t="s">
        <v>49</v>
      </c>
      <c r="C45" s="475">
        <f>Ujjivan!C41</f>
        <v>0</v>
      </c>
      <c r="D45" s="475">
        <f>Ujjivan!D41</f>
        <v>0</v>
      </c>
      <c r="E45" s="475">
        <f>Ujjivan!E41</f>
        <v>0</v>
      </c>
      <c r="F45" s="475">
        <f>Ujjivan!F41</f>
        <v>0</v>
      </c>
      <c r="G45" s="475">
        <f>Ujjivan!G41</f>
        <v>0</v>
      </c>
      <c r="H45" s="475">
        <f>Ujjivan!H41</f>
        <v>0</v>
      </c>
      <c r="I45" s="475">
        <f>Ujjivan!I41</f>
        <v>0</v>
      </c>
      <c r="J45" s="475" t="e">
        <f t="shared" si="0"/>
        <v>#DIV/0!</v>
      </c>
      <c r="K45" s="475" t="e">
        <f t="shared" si="1"/>
        <v>#DIV/0!</v>
      </c>
    </row>
    <row r="46" spans="1:11" s="441" customFormat="1" ht="14.25" x14ac:dyDescent="0.2">
      <c r="A46" s="442">
        <v>36</v>
      </c>
      <c r="B46" s="443" t="s">
        <v>50</v>
      </c>
      <c r="C46" s="475">
        <f>utkarsh!C41</f>
        <v>0</v>
      </c>
      <c r="D46" s="475">
        <f>utkarsh!D41</f>
        <v>0</v>
      </c>
      <c r="E46" s="475">
        <f>utkarsh!E41</f>
        <v>0</v>
      </c>
      <c r="F46" s="475">
        <f>utkarsh!F41</f>
        <v>0</v>
      </c>
      <c r="G46" s="475">
        <f>utkarsh!G41</f>
        <v>0</v>
      </c>
      <c r="H46" s="475">
        <f>utkarsh!H41</f>
        <v>0</v>
      </c>
      <c r="I46" s="475">
        <f>utkarsh!I41</f>
        <v>0</v>
      </c>
      <c r="J46" s="475" t="e">
        <f t="shared" si="0"/>
        <v>#DIV/0!</v>
      </c>
      <c r="K46" s="475" t="e">
        <f t="shared" si="1"/>
        <v>#DIV/0!</v>
      </c>
    </row>
    <row r="47" spans="1:11" s="441" customFormat="1" ht="14.25" x14ac:dyDescent="0.2">
      <c r="A47" s="442">
        <v>37</v>
      </c>
      <c r="B47" s="443" t="s">
        <v>52</v>
      </c>
      <c r="C47" s="475">
        <f>DBS!C41</f>
        <v>0</v>
      </c>
      <c r="D47" s="475">
        <f>DBS!D41</f>
        <v>0</v>
      </c>
      <c r="E47" s="475">
        <f>DBS!E41</f>
        <v>0</v>
      </c>
      <c r="F47" s="475">
        <f>DBS!F41</f>
        <v>0</v>
      </c>
      <c r="G47" s="475">
        <f>DBS!G41</f>
        <v>0</v>
      </c>
      <c r="H47" s="475">
        <f>DBS!H41</f>
        <v>0</v>
      </c>
      <c r="I47" s="475">
        <f>DBS!I41</f>
        <v>0</v>
      </c>
      <c r="J47" s="475" t="e">
        <f t="shared" si="0"/>
        <v>#DIV/0!</v>
      </c>
      <c r="K47" s="475" t="e">
        <f t="shared" si="1"/>
        <v>#DIV/0!</v>
      </c>
    </row>
    <row r="48" spans="1:11" s="441" customFormat="1" ht="14.25" x14ac:dyDescent="0.2">
      <c r="A48" s="442">
        <v>38</v>
      </c>
      <c r="B48" s="443" t="s">
        <v>54</v>
      </c>
      <c r="C48" s="475">
        <f>APB!C41</f>
        <v>0</v>
      </c>
      <c r="D48" s="475">
        <f>APB!D41</f>
        <v>0</v>
      </c>
      <c r="E48" s="475">
        <f>APB!E41</f>
        <v>0</v>
      </c>
      <c r="F48" s="475">
        <f>APB!F41</f>
        <v>0</v>
      </c>
      <c r="G48" s="475">
        <f>APB!G41</f>
        <v>0</v>
      </c>
      <c r="H48" s="475">
        <f>APB!H41</f>
        <v>0</v>
      </c>
      <c r="I48" s="475">
        <f>APB!I41</f>
        <v>0</v>
      </c>
      <c r="J48" s="475" t="e">
        <f t="shared" si="0"/>
        <v>#DIV/0!</v>
      </c>
      <c r="K48" s="475" t="e">
        <f t="shared" si="1"/>
        <v>#DIV/0!</v>
      </c>
    </row>
    <row r="49" spans="1:11" s="441" customFormat="1" ht="14.25" x14ac:dyDescent="0.2">
      <c r="A49" s="442">
        <v>39</v>
      </c>
      <c r="B49" s="443" t="s">
        <v>55</v>
      </c>
      <c r="C49" s="475">
        <f>FINO!C41</f>
        <v>0</v>
      </c>
      <c r="D49" s="475">
        <f>FINO!D41</f>
        <v>0</v>
      </c>
      <c r="E49" s="475">
        <f>FINO!E41</f>
        <v>0</v>
      </c>
      <c r="F49" s="475">
        <f>FINO!F41</f>
        <v>0</v>
      </c>
      <c r="G49" s="475">
        <f>FINO!G41</f>
        <v>0</v>
      </c>
      <c r="H49" s="475">
        <f>FINO!H41</f>
        <v>0</v>
      </c>
      <c r="I49" s="475">
        <f>FINO!I41</f>
        <v>0</v>
      </c>
      <c r="J49" s="475" t="e">
        <f t="shared" si="0"/>
        <v>#DIV/0!</v>
      </c>
      <c r="K49" s="475" t="e">
        <f t="shared" si="1"/>
        <v>#DIV/0!</v>
      </c>
    </row>
    <row r="50" spans="1:11" s="441" customFormat="1" ht="14.25" x14ac:dyDescent="0.2">
      <c r="A50" s="442">
        <v>40</v>
      </c>
      <c r="B50" s="443" t="s">
        <v>56</v>
      </c>
      <c r="C50" s="475">
        <f>'Indian Post'!C41</f>
        <v>0</v>
      </c>
      <c r="D50" s="475">
        <f>'Indian Post'!D41</f>
        <v>1</v>
      </c>
      <c r="E50" s="475">
        <f>'Indian Post'!E41</f>
        <v>0</v>
      </c>
      <c r="F50" s="475">
        <f>'Indian Post'!F41</f>
        <v>1</v>
      </c>
      <c r="G50" s="475">
        <f>'Indian Post'!G41</f>
        <v>548.52</v>
      </c>
      <c r="H50" s="475">
        <f>'Indian Post'!H41</f>
        <v>0</v>
      </c>
      <c r="I50" s="475">
        <f>'Indian Post'!I41</f>
        <v>548.52</v>
      </c>
      <c r="J50" s="475">
        <f t="shared" si="0"/>
        <v>548.52</v>
      </c>
      <c r="K50" s="475">
        <f t="shared" si="1"/>
        <v>0</v>
      </c>
    </row>
    <row r="51" spans="1:11" s="441" customFormat="1" ht="14.25" x14ac:dyDescent="0.2">
      <c r="A51" s="442">
        <v>41</v>
      </c>
      <c r="B51" s="443" t="s">
        <v>58</v>
      </c>
      <c r="C51" s="475">
        <f>'Maharashtra GB'!C41</f>
        <v>0</v>
      </c>
      <c r="D51" s="475">
        <f>'Maharashtra GB'!D41</f>
        <v>0</v>
      </c>
      <c r="E51" s="475">
        <f>'Maharashtra GB'!E41</f>
        <v>0</v>
      </c>
      <c r="F51" s="475">
        <f>'Maharashtra GB'!F41</f>
        <v>0</v>
      </c>
      <c r="G51" s="475">
        <f>'Maharashtra GB'!G41</f>
        <v>0</v>
      </c>
      <c r="H51" s="475">
        <f>'Maharashtra GB'!H41</f>
        <v>0</v>
      </c>
      <c r="I51" s="475">
        <f>'Maharashtra GB'!I41</f>
        <v>0</v>
      </c>
      <c r="J51" s="475" t="e">
        <f t="shared" si="0"/>
        <v>#DIV/0!</v>
      </c>
      <c r="K51" s="475" t="e">
        <f t="shared" si="1"/>
        <v>#DIV/0!</v>
      </c>
    </row>
    <row r="52" spans="1:11" s="441" customFormat="1" ht="14.25" x14ac:dyDescent="0.2">
      <c r="A52" s="442">
        <v>42</v>
      </c>
      <c r="B52" s="443" t="s">
        <v>59</v>
      </c>
      <c r="C52" s="475">
        <f>'Vidharbha Konkan GB'!C41</f>
        <v>13</v>
      </c>
      <c r="D52" s="475">
        <f>'Vidharbha Konkan GB'!D41</f>
        <v>3</v>
      </c>
      <c r="E52" s="475">
        <f>'Vidharbha Konkan GB'!E41</f>
        <v>0</v>
      </c>
      <c r="F52" s="475">
        <f>'Vidharbha Konkan GB'!F41</f>
        <v>16</v>
      </c>
      <c r="G52" s="475">
        <f>'Vidharbha Konkan GB'!G41</f>
        <v>23072.25</v>
      </c>
      <c r="H52" s="475">
        <f>'Vidharbha Konkan GB'!H41</f>
        <v>13245.61</v>
      </c>
      <c r="I52" s="475">
        <f>'Vidharbha Konkan GB'!I41</f>
        <v>36317.86</v>
      </c>
      <c r="J52" s="475">
        <f t="shared" si="0"/>
        <v>2269.86625</v>
      </c>
      <c r="K52" s="475">
        <f t="shared" si="1"/>
        <v>57.409268710247161</v>
      </c>
    </row>
    <row r="53" spans="1:11" s="441" customFormat="1" ht="14.25" x14ac:dyDescent="0.2">
      <c r="A53" s="442">
        <v>43</v>
      </c>
      <c r="B53" s="443" t="s">
        <v>61</v>
      </c>
      <c r="C53" s="475">
        <f>M.S.Coop!C41</f>
        <v>92</v>
      </c>
      <c r="D53" s="475">
        <f>M.S.Coop!D41</f>
        <v>7</v>
      </c>
      <c r="E53" s="475">
        <f>M.S.Coop!E41</f>
        <v>0</v>
      </c>
      <c r="F53" s="475">
        <f>M.S.Coop!F41</f>
        <v>99</v>
      </c>
      <c r="G53" s="475">
        <f>M.S.Coop!G41</f>
        <v>242375.96</v>
      </c>
      <c r="H53" s="475">
        <f>M.S.Coop!H41</f>
        <v>203414.9</v>
      </c>
      <c r="I53" s="475">
        <f>M.S.Coop!I41</f>
        <v>445790.86</v>
      </c>
      <c r="J53" s="475">
        <f t="shared" si="0"/>
        <v>4502.93797979798</v>
      </c>
      <c r="K53" s="475">
        <f t="shared" si="1"/>
        <v>83.925361244572272</v>
      </c>
    </row>
    <row r="54" spans="1:11" s="440" customFormat="1" ht="15" x14ac:dyDescent="0.2">
      <c r="A54" s="552" t="s">
        <v>63</v>
      </c>
      <c r="B54" s="553"/>
      <c r="C54" s="476">
        <f t="shared" ref="C54:I54" si="2">SUM(C4:C53)</f>
        <v>188</v>
      </c>
      <c r="D54" s="476">
        <f t="shared" si="2"/>
        <v>68</v>
      </c>
      <c r="E54" s="476">
        <f t="shared" si="2"/>
        <v>0</v>
      </c>
      <c r="F54" s="476">
        <f t="shared" si="2"/>
        <v>256</v>
      </c>
      <c r="G54" s="477">
        <f t="shared" si="2"/>
        <v>985227.26000000024</v>
      </c>
      <c r="H54" s="477">
        <f t="shared" si="2"/>
        <v>492363.91999999993</v>
      </c>
      <c r="I54" s="477">
        <f t="shared" si="2"/>
        <v>1477591.1800000002</v>
      </c>
      <c r="J54" s="477">
        <f t="shared" si="0"/>
        <v>5771.8405468750007</v>
      </c>
      <c r="K54" s="477">
        <f t="shared" si="1"/>
        <v>49.974654578680635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122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9" t="s">
        <v>2</v>
      </c>
    </row>
    <row r="10" spans="1:11" ht="30" customHeight="1" x14ac:dyDescent="0.2">
      <c r="A10" s="35" t="s">
        <v>64</v>
      </c>
      <c r="B10" s="35" t="s">
        <v>117</v>
      </c>
      <c r="C10" s="35" t="s">
        <v>118</v>
      </c>
      <c r="D10" s="35" t="s">
        <v>67</v>
      </c>
      <c r="E10" s="35" t="s">
        <v>119</v>
      </c>
      <c r="F10" s="35" t="s">
        <v>69</v>
      </c>
      <c r="G10" s="35" t="s">
        <v>70</v>
      </c>
      <c r="H10" s="35" t="s">
        <v>71</v>
      </c>
      <c r="I10" s="35" t="s">
        <v>72</v>
      </c>
      <c r="J10" s="35" t="s">
        <v>73</v>
      </c>
      <c r="K10" s="35" t="s">
        <v>74</v>
      </c>
    </row>
    <row r="11" spans="1:11" s="34" customFormat="1" ht="14.25" x14ac:dyDescent="0.2">
      <c r="A11" s="37">
        <v>1</v>
      </c>
      <c r="B11" s="38" t="s">
        <v>75</v>
      </c>
      <c r="C11" s="475">
        <v>29</v>
      </c>
      <c r="D11" s="475">
        <v>22</v>
      </c>
      <c r="E11" s="475">
        <v>3</v>
      </c>
      <c r="F11" s="475">
        <f t="shared" ref="F11:F46" si="0">(C11+D11+E11)</f>
        <v>54</v>
      </c>
      <c r="G11" s="475">
        <v>362877.86</v>
      </c>
      <c r="H11" s="475">
        <v>181374.13</v>
      </c>
      <c r="I11" s="475">
        <f t="shared" ref="I11:I46" si="1">(G11+H11)</f>
        <v>544251.99</v>
      </c>
      <c r="J11" s="475">
        <f t="shared" ref="J11:J47" si="2">(I11/F11)</f>
        <v>10078.740555555556</v>
      </c>
      <c r="K11" s="475">
        <f t="shared" ref="K11:K47" si="3">(H11/G11)*100</f>
        <v>49.982142751833912</v>
      </c>
    </row>
    <row r="12" spans="1:11" s="34" customFormat="1" ht="14.25" x14ac:dyDescent="0.2">
      <c r="A12" s="37">
        <v>2</v>
      </c>
      <c r="B12" s="38" t="s">
        <v>76</v>
      </c>
      <c r="C12" s="475">
        <v>5</v>
      </c>
      <c r="D12" s="475">
        <v>5</v>
      </c>
      <c r="E12" s="475">
        <v>6</v>
      </c>
      <c r="F12" s="475">
        <f t="shared" si="0"/>
        <v>16</v>
      </c>
      <c r="G12" s="475">
        <v>127567.43</v>
      </c>
      <c r="H12" s="475">
        <v>39139.919999999998</v>
      </c>
      <c r="I12" s="475">
        <f t="shared" si="1"/>
        <v>166707.34999999998</v>
      </c>
      <c r="J12" s="475">
        <f t="shared" si="2"/>
        <v>10419.209374999999</v>
      </c>
      <c r="K12" s="475">
        <f t="shared" si="3"/>
        <v>30.681750036039762</v>
      </c>
    </row>
    <row r="13" spans="1:11" s="34" customFormat="1" ht="14.25" x14ac:dyDescent="0.2">
      <c r="A13" s="37">
        <v>3</v>
      </c>
      <c r="B13" s="38" t="s">
        <v>77</v>
      </c>
      <c r="C13" s="475">
        <v>18</v>
      </c>
      <c r="D13" s="475">
        <v>11</v>
      </c>
      <c r="E13" s="475">
        <v>10</v>
      </c>
      <c r="F13" s="475">
        <f t="shared" si="0"/>
        <v>39</v>
      </c>
      <c r="G13" s="475">
        <v>372517.22</v>
      </c>
      <c r="H13" s="475">
        <v>124921.4</v>
      </c>
      <c r="I13" s="475">
        <f t="shared" si="1"/>
        <v>497438.62</v>
      </c>
      <c r="J13" s="475">
        <f t="shared" si="2"/>
        <v>12754.83641025641</v>
      </c>
      <c r="K13" s="475">
        <f t="shared" si="3"/>
        <v>33.534396074361347</v>
      </c>
    </row>
    <row r="14" spans="1:11" s="34" customFormat="1" ht="14.25" x14ac:dyDescent="0.2">
      <c r="A14" s="37">
        <v>4</v>
      </c>
      <c r="B14" s="38" t="s">
        <v>78</v>
      </c>
      <c r="C14" s="475">
        <v>17</v>
      </c>
      <c r="D14" s="475">
        <v>9</v>
      </c>
      <c r="E14" s="475">
        <v>16</v>
      </c>
      <c r="F14" s="475">
        <f t="shared" si="0"/>
        <v>42</v>
      </c>
      <c r="G14" s="475">
        <v>428183.46</v>
      </c>
      <c r="H14" s="475">
        <v>153677.78</v>
      </c>
      <c r="I14" s="475">
        <f t="shared" si="1"/>
        <v>581861.24</v>
      </c>
      <c r="J14" s="475">
        <f t="shared" si="2"/>
        <v>13853.839047619047</v>
      </c>
      <c r="K14" s="475">
        <f t="shared" si="3"/>
        <v>35.890639026551838</v>
      </c>
    </row>
    <row r="15" spans="1:11" s="34" customFormat="1" ht="14.25" x14ac:dyDescent="0.2">
      <c r="A15" s="37">
        <v>5</v>
      </c>
      <c r="B15" s="38" t="s">
        <v>79</v>
      </c>
      <c r="C15" s="475">
        <v>4</v>
      </c>
      <c r="D15" s="475">
        <v>3</v>
      </c>
      <c r="E15" s="475">
        <v>2</v>
      </c>
      <c r="F15" s="475">
        <f t="shared" si="0"/>
        <v>9</v>
      </c>
      <c r="G15" s="475">
        <v>103450.23</v>
      </c>
      <c r="H15" s="475">
        <v>44340.65</v>
      </c>
      <c r="I15" s="475">
        <f t="shared" si="1"/>
        <v>147790.88</v>
      </c>
      <c r="J15" s="475">
        <f t="shared" si="2"/>
        <v>16421.20888888889</v>
      </c>
      <c r="K15" s="475">
        <f t="shared" si="3"/>
        <v>42.861818673578597</v>
      </c>
    </row>
    <row r="16" spans="1:11" s="34" customFormat="1" ht="14.25" x14ac:dyDescent="0.2">
      <c r="A16" s="37">
        <v>6</v>
      </c>
      <c r="B16" s="38" t="s">
        <v>80</v>
      </c>
      <c r="C16" s="475">
        <v>5</v>
      </c>
      <c r="D16" s="475">
        <v>6</v>
      </c>
      <c r="E16" s="475">
        <v>0</v>
      </c>
      <c r="F16" s="475">
        <f t="shared" si="0"/>
        <v>11</v>
      </c>
      <c r="G16" s="475">
        <v>70058.44</v>
      </c>
      <c r="H16" s="475">
        <v>12713.77</v>
      </c>
      <c r="I16" s="475">
        <f t="shared" si="1"/>
        <v>82772.210000000006</v>
      </c>
      <c r="J16" s="475">
        <f t="shared" si="2"/>
        <v>7524.7463636363645</v>
      </c>
      <c r="K16" s="475">
        <f t="shared" si="3"/>
        <v>18.147378103194988</v>
      </c>
    </row>
    <row r="17" spans="1:11" s="34" customFormat="1" ht="14.25" x14ac:dyDescent="0.2">
      <c r="A17" s="37">
        <v>7</v>
      </c>
      <c r="B17" s="38" t="s">
        <v>81</v>
      </c>
      <c r="C17" s="475">
        <v>14</v>
      </c>
      <c r="D17" s="475">
        <v>9</v>
      </c>
      <c r="E17" s="475">
        <v>0</v>
      </c>
      <c r="F17" s="475">
        <f t="shared" si="0"/>
        <v>23</v>
      </c>
      <c r="G17" s="475">
        <v>145693.44</v>
      </c>
      <c r="H17" s="475">
        <v>65399.51</v>
      </c>
      <c r="I17" s="475">
        <f t="shared" si="1"/>
        <v>211092.95</v>
      </c>
      <c r="J17" s="475">
        <f t="shared" si="2"/>
        <v>9177.9543478260875</v>
      </c>
      <c r="K17" s="475">
        <f t="shared" si="3"/>
        <v>44.88843835384764</v>
      </c>
    </row>
    <row r="18" spans="1:11" s="34" customFormat="1" ht="14.25" x14ac:dyDescent="0.2">
      <c r="A18" s="37">
        <v>8</v>
      </c>
      <c r="B18" s="38" t="s">
        <v>82</v>
      </c>
      <c r="C18" s="475">
        <v>12</v>
      </c>
      <c r="D18" s="475">
        <v>10</v>
      </c>
      <c r="E18" s="475">
        <v>4</v>
      </c>
      <c r="F18" s="475">
        <f t="shared" si="0"/>
        <v>26</v>
      </c>
      <c r="G18" s="475">
        <v>246746.59</v>
      </c>
      <c r="H18" s="475">
        <v>74883.740000000005</v>
      </c>
      <c r="I18" s="475">
        <f t="shared" si="1"/>
        <v>321630.33</v>
      </c>
      <c r="J18" s="475">
        <f t="shared" si="2"/>
        <v>12370.397307692308</v>
      </c>
      <c r="K18" s="475">
        <f t="shared" si="3"/>
        <v>30.348439668406364</v>
      </c>
    </row>
    <row r="19" spans="1:11" s="34" customFormat="1" ht="14.25" x14ac:dyDescent="0.2">
      <c r="A19" s="37">
        <v>9</v>
      </c>
      <c r="B19" s="38" t="s">
        <v>83</v>
      </c>
      <c r="C19" s="475">
        <v>4</v>
      </c>
      <c r="D19" s="475">
        <v>3</v>
      </c>
      <c r="E19" s="475">
        <v>3</v>
      </c>
      <c r="F19" s="475">
        <f t="shared" si="0"/>
        <v>10</v>
      </c>
      <c r="G19" s="475">
        <v>102124.32</v>
      </c>
      <c r="H19" s="475">
        <v>53838.28</v>
      </c>
      <c r="I19" s="475">
        <f t="shared" si="1"/>
        <v>155962.6</v>
      </c>
      <c r="J19" s="475">
        <f t="shared" si="2"/>
        <v>15596.26</v>
      </c>
      <c r="K19" s="475">
        <f t="shared" si="3"/>
        <v>52.718373057465641</v>
      </c>
    </row>
    <row r="20" spans="1:11" s="34" customFormat="1" ht="14.25" x14ac:dyDescent="0.2">
      <c r="A20" s="37">
        <v>10</v>
      </c>
      <c r="B20" s="38" t="s">
        <v>84</v>
      </c>
      <c r="C20" s="475">
        <v>7</v>
      </c>
      <c r="D20" s="475">
        <v>5</v>
      </c>
      <c r="E20" s="475">
        <v>0</v>
      </c>
      <c r="F20" s="475">
        <f t="shared" si="0"/>
        <v>12</v>
      </c>
      <c r="G20" s="475">
        <v>96685.95</v>
      </c>
      <c r="H20" s="475">
        <v>19448.240000000002</v>
      </c>
      <c r="I20" s="475">
        <f t="shared" si="1"/>
        <v>116134.19</v>
      </c>
      <c r="J20" s="475">
        <f t="shared" si="2"/>
        <v>9677.8491666666669</v>
      </c>
      <c r="K20" s="475">
        <f t="shared" si="3"/>
        <v>20.11485639847362</v>
      </c>
    </row>
    <row r="21" spans="1:11" s="34" customFormat="1" ht="14.25" x14ac:dyDescent="0.2">
      <c r="A21" s="37">
        <v>11</v>
      </c>
      <c r="B21" s="38" t="s">
        <v>85</v>
      </c>
      <c r="C21" s="475">
        <v>7</v>
      </c>
      <c r="D21" s="475">
        <v>2</v>
      </c>
      <c r="E21" s="475">
        <v>1</v>
      </c>
      <c r="F21" s="475">
        <f t="shared" si="0"/>
        <v>10</v>
      </c>
      <c r="G21" s="475">
        <v>95067.68</v>
      </c>
      <c r="H21" s="475">
        <v>11993.6</v>
      </c>
      <c r="I21" s="475">
        <f t="shared" si="1"/>
        <v>107061.28</v>
      </c>
      <c r="J21" s="475">
        <f t="shared" si="2"/>
        <v>10706.128000000001</v>
      </c>
      <c r="K21" s="475">
        <f t="shared" si="3"/>
        <v>12.615854305059301</v>
      </c>
    </row>
    <row r="22" spans="1:11" s="34" customFormat="1" ht="14.25" x14ac:dyDescent="0.2">
      <c r="A22" s="37">
        <v>12</v>
      </c>
      <c r="B22" s="38" t="s">
        <v>86</v>
      </c>
      <c r="C22" s="475">
        <v>0</v>
      </c>
      <c r="D22" s="475">
        <v>4</v>
      </c>
      <c r="E22" s="475">
        <v>0</v>
      </c>
      <c r="F22" s="475">
        <f t="shared" si="0"/>
        <v>4</v>
      </c>
      <c r="G22" s="475">
        <v>32891.19</v>
      </c>
      <c r="H22" s="475">
        <v>14677.37</v>
      </c>
      <c r="I22" s="475">
        <f t="shared" si="1"/>
        <v>47568.560000000005</v>
      </c>
      <c r="J22" s="475">
        <f t="shared" si="2"/>
        <v>11892.140000000001</v>
      </c>
      <c r="K22" s="475">
        <f t="shared" si="3"/>
        <v>44.624016339937839</v>
      </c>
    </row>
    <row r="23" spans="1:11" s="34" customFormat="1" ht="14.25" x14ac:dyDescent="0.2">
      <c r="A23" s="37">
        <v>13</v>
      </c>
      <c r="B23" s="38" t="s">
        <v>87</v>
      </c>
      <c r="C23" s="475">
        <v>7</v>
      </c>
      <c r="D23" s="475">
        <v>11</v>
      </c>
      <c r="E23" s="475">
        <v>4</v>
      </c>
      <c r="F23" s="475">
        <f t="shared" si="0"/>
        <v>22</v>
      </c>
      <c r="G23" s="475">
        <v>267816.27</v>
      </c>
      <c r="H23" s="475">
        <v>90597.29</v>
      </c>
      <c r="I23" s="475">
        <f t="shared" si="1"/>
        <v>358413.56</v>
      </c>
      <c r="J23" s="475">
        <f t="shared" si="2"/>
        <v>16291.525454545454</v>
      </c>
      <c r="K23" s="475">
        <f t="shared" si="3"/>
        <v>33.82815017175767</v>
      </c>
    </row>
    <row r="24" spans="1:11" s="34" customFormat="1" ht="14.25" x14ac:dyDescent="0.2">
      <c r="A24" s="37">
        <v>14</v>
      </c>
      <c r="B24" s="38" t="s">
        <v>88</v>
      </c>
      <c r="C24" s="475">
        <v>10</v>
      </c>
      <c r="D24" s="475">
        <v>8</v>
      </c>
      <c r="E24" s="475">
        <v>2</v>
      </c>
      <c r="F24" s="475">
        <f t="shared" si="0"/>
        <v>20</v>
      </c>
      <c r="G24" s="475">
        <v>101269.97</v>
      </c>
      <c r="H24" s="475">
        <v>91656.3</v>
      </c>
      <c r="I24" s="475">
        <f t="shared" si="1"/>
        <v>192926.27000000002</v>
      </c>
      <c r="J24" s="475">
        <f t="shared" si="2"/>
        <v>9646.3135000000002</v>
      </c>
      <c r="K24" s="475">
        <f t="shared" si="3"/>
        <v>90.506889653467866</v>
      </c>
    </row>
    <row r="25" spans="1:11" s="34" customFormat="1" ht="14.25" x14ac:dyDescent="0.2">
      <c r="A25" s="37">
        <v>15</v>
      </c>
      <c r="B25" s="38" t="s">
        <v>89</v>
      </c>
      <c r="C25" s="475">
        <v>23</v>
      </c>
      <c r="D25" s="475">
        <v>11</v>
      </c>
      <c r="E25" s="475">
        <v>12</v>
      </c>
      <c r="F25" s="475">
        <f t="shared" si="0"/>
        <v>46</v>
      </c>
      <c r="G25" s="475">
        <v>367688.54</v>
      </c>
      <c r="H25" s="475">
        <v>194064.77</v>
      </c>
      <c r="I25" s="475">
        <f t="shared" si="1"/>
        <v>561753.30999999994</v>
      </c>
      <c r="J25" s="475">
        <f t="shared" si="2"/>
        <v>12212.028478260869</v>
      </c>
      <c r="K25" s="475">
        <f t="shared" si="3"/>
        <v>52.779662374029932</v>
      </c>
    </row>
    <row r="26" spans="1:11" s="34" customFormat="1" ht="14.25" x14ac:dyDescent="0.2">
      <c r="A26" s="37">
        <v>16</v>
      </c>
      <c r="B26" s="38" t="s">
        <v>90</v>
      </c>
      <c r="C26" s="475">
        <v>9</v>
      </c>
      <c r="D26" s="475">
        <v>5</v>
      </c>
      <c r="E26" s="475">
        <v>6</v>
      </c>
      <c r="F26" s="475">
        <f t="shared" si="0"/>
        <v>20</v>
      </c>
      <c r="G26" s="475">
        <v>163155.78</v>
      </c>
      <c r="H26" s="475">
        <v>93945.4</v>
      </c>
      <c r="I26" s="475">
        <f t="shared" si="1"/>
        <v>257101.18</v>
      </c>
      <c r="J26" s="475">
        <f t="shared" si="2"/>
        <v>12855.058999999999</v>
      </c>
      <c r="K26" s="475">
        <f t="shared" si="3"/>
        <v>57.580185023172326</v>
      </c>
    </row>
    <row r="27" spans="1:11" s="34" customFormat="1" ht="14.25" x14ac:dyDescent="0.2">
      <c r="A27" s="37">
        <v>17</v>
      </c>
      <c r="B27" s="38" t="s">
        <v>91</v>
      </c>
      <c r="C27" s="475">
        <v>0</v>
      </c>
      <c r="D27" s="475">
        <v>0</v>
      </c>
      <c r="E27" s="475">
        <v>39</v>
      </c>
      <c r="F27" s="475">
        <f t="shared" si="0"/>
        <v>39</v>
      </c>
      <c r="G27" s="475">
        <v>2301943.2799999998</v>
      </c>
      <c r="H27" s="475">
        <v>2053048.4</v>
      </c>
      <c r="I27" s="475">
        <f t="shared" si="1"/>
        <v>4354991.68</v>
      </c>
      <c r="J27" s="475">
        <f t="shared" si="2"/>
        <v>111666.45333333332</v>
      </c>
      <c r="K27" s="475">
        <f t="shared" si="3"/>
        <v>89.187618906057494</v>
      </c>
    </row>
    <row r="28" spans="1:11" s="34" customFormat="1" ht="14.25" x14ac:dyDescent="0.2">
      <c r="A28" s="37">
        <v>18</v>
      </c>
      <c r="B28" s="38" t="s">
        <v>92</v>
      </c>
      <c r="C28" s="475">
        <v>0</v>
      </c>
      <c r="D28" s="475">
        <v>0</v>
      </c>
      <c r="E28" s="475">
        <v>49</v>
      </c>
      <c r="F28" s="475">
        <f t="shared" si="0"/>
        <v>49</v>
      </c>
      <c r="G28" s="475">
        <v>1361974.09</v>
      </c>
      <c r="H28" s="475">
        <v>416255.2</v>
      </c>
      <c r="I28" s="475">
        <f t="shared" si="1"/>
        <v>1778229.29</v>
      </c>
      <c r="J28" s="475">
        <f t="shared" si="2"/>
        <v>36290.393673469385</v>
      </c>
      <c r="K28" s="475">
        <f t="shared" si="3"/>
        <v>30.562637208465542</v>
      </c>
    </row>
    <row r="29" spans="1:11" s="34" customFormat="1" ht="14.25" x14ac:dyDescent="0.2">
      <c r="A29" s="37">
        <v>19</v>
      </c>
      <c r="B29" s="38" t="s">
        <v>93</v>
      </c>
      <c r="C29" s="475">
        <v>11</v>
      </c>
      <c r="D29" s="475">
        <v>8</v>
      </c>
      <c r="E29" s="475">
        <v>22</v>
      </c>
      <c r="F29" s="475">
        <f t="shared" si="0"/>
        <v>41</v>
      </c>
      <c r="G29" s="475">
        <v>883140.26</v>
      </c>
      <c r="H29" s="475">
        <v>314420.96000000002</v>
      </c>
      <c r="I29" s="475">
        <f t="shared" si="1"/>
        <v>1197561.22</v>
      </c>
      <c r="J29" s="475">
        <f t="shared" si="2"/>
        <v>29208.810243902437</v>
      </c>
      <c r="K29" s="475">
        <f t="shared" si="3"/>
        <v>35.602607449919674</v>
      </c>
    </row>
    <row r="30" spans="1:11" s="34" customFormat="1" ht="14.25" x14ac:dyDescent="0.2">
      <c r="A30" s="37">
        <v>20</v>
      </c>
      <c r="B30" s="38" t="s">
        <v>94</v>
      </c>
      <c r="C30" s="475">
        <v>3</v>
      </c>
      <c r="D30" s="475">
        <v>2</v>
      </c>
      <c r="E30" s="475">
        <v>3</v>
      </c>
      <c r="F30" s="475">
        <f t="shared" si="0"/>
        <v>8</v>
      </c>
      <c r="G30" s="475">
        <v>96222.36</v>
      </c>
      <c r="H30" s="475">
        <v>45599.95</v>
      </c>
      <c r="I30" s="475">
        <f t="shared" si="1"/>
        <v>141822.31</v>
      </c>
      <c r="J30" s="475">
        <f t="shared" si="2"/>
        <v>17727.78875</v>
      </c>
      <c r="K30" s="475">
        <f t="shared" si="3"/>
        <v>47.390180411289016</v>
      </c>
    </row>
    <row r="31" spans="1:11" s="34" customFormat="1" ht="14.25" x14ac:dyDescent="0.2">
      <c r="A31" s="37">
        <v>21</v>
      </c>
      <c r="B31" s="38" t="s">
        <v>95</v>
      </c>
      <c r="C31" s="475">
        <v>5</v>
      </c>
      <c r="D31" s="475">
        <v>4</v>
      </c>
      <c r="E31" s="475">
        <v>1</v>
      </c>
      <c r="F31" s="475">
        <f t="shared" si="0"/>
        <v>10</v>
      </c>
      <c r="G31" s="475">
        <v>58878.07</v>
      </c>
      <c r="H31" s="475">
        <v>29629.45</v>
      </c>
      <c r="I31" s="475">
        <f t="shared" si="1"/>
        <v>88507.520000000004</v>
      </c>
      <c r="J31" s="475">
        <f t="shared" si="2"/>
        <v>8850.7520000000004</v>
      </c>
      <c r="K31" s="475">
        <f t="shared" si="3"/>
        <v>50.32340564152323</v>
      </c>
    </row>
    <row r="32" spans="1:11" s="34" customFormat="1" ht="14.25" x14ac:dyDescent="0.2">
      <c r="A32" s="37">
        <v>22</v>
      </c>
      <c r="B32" s="38" t="s">
        <v>96</v>
      </c>
      <c r="C32" s="475">
        <v>48</v>
      </c>
      <c r="D32" s="475">
        <v>20</v>
      </c>
      <c r="E32" s="475">
        <v>17</v>
      </c>
      <c r="F32" s="475">
        <f t="shared" si="0"/>
        <v>85</v>
      </c>
      <c r="G32" s="475">
        <v>850678.53</v>
      </c>
      <c r="H32" s="475">
        <v>358265.18</v>
      </c>
      <c r="I32" s="475">
        <f t="shared" si="1"/>
        <v>1208943.71</v>
      </c>
      <c r="J32" s="475">
        <f t="shared" si="2"/>
        <v>14222.867176470589</v>
      </c>
      <c r="K32" s="475">
        <f t="shared" si="3"/>
        <v>42.115225360160437</v>
      </c>
    </row>
    <row r="33" spans="1:11" s="34" customFormat="1" ht="14.25" x14ac:dyDescent="0.2">
      <c r="A33" s="37">
        <v>23</v>
      </c>
      <c r="B33" s="38" t="s">
        <v>97</v>
      </c>
      <c r="C33" s="475">
        <v>7</v>
      </c>
      <c r="D33" s="475">
        <v>5</v>
      </c>
      <c r="E33" s="475">
        <v>2</v>
      </c>
      <c r="F33" s="475">
        <f t="shared" si="0"/>
        <v>14</v>
      </c>
      <c r="G33" s="475">
        <v>116693.33</v>
      </c>
      <c r="H33" s="475">
        <v>76342.759999999995</v>
      </c>
      <c r="I33" s="475">
        <f t="shared" si="1"/>
        <v>193036.09</v>
      </c>
      <c r="J33" s="475">
        <f t="shared" si="2"/>
        <v>13788.292142857143</v>
      </c>
      <c r="K33" s="475">
        <f t="shared" si="3"/>
        <v>65.421699766387675</v>
      </c>
    </row>
    <row r="34" spans="1:11" s="34" customFormat="1" ht="14.25" x14ac:dyDescent="0.2">
      <c r="A34" s="462">
        <v>24</v>
      </c>
      <c r="B34" s="38" t="s">
        <v>110</v>
      </c>
      <c r="C34" s="475">
        <v>9</v>
      </c>
      <c r="D34" s="475">
        <v>6</v>
      </c>
      <c r="E34" s="475">
        <v>8</v>
      </c>
      <c r="F34" s="475">
        <f>(C34+D34+E34)</f>
        <v>23</v>
      </c>
      <c r="G34" s="475">
        <v>270005.36</v>
      </c>
      <c r="H34" s="475">
        <v>56592.09</v>
      </c>
      <c r="I34" s="475">
        <f>(G34+H34)</f>
        <v>326597.44999999995</v>
      </c>
      <c r="J34" s="475">
        <f>(I34/F34)</f>
        <v>14199.88913043478</v>
      </c>
      <c r="K34" s="475">
        <f>(H34/G34)*100</f>
        <v>20.959617246116892</v>
      </c>
    </row>
    <row r="35" spans="1:11" s="34" customFormat="1" ht="14.25" x14ac:dyDescent="0.2">
      <c r="A35" s="462">
        <v>25</v>
      </c>
      <c r="B35" s="38" t="s">
        <v>98</v>
      </c>
      <c r="C35" s="475">
        <v>3</v>
      </c>
      <c r="D35" s="475">
        <v>1</v>
      </c>
      <c r="E35" s="475">
        <v>2</v>
      </c>
      <c r="F35" s="475">
        <f t="shared" si="0"/>
        <v>6</v>
      </c>
      <c r="G35" s="475">
        <v>42369.51</v>
      </c>
      <c r="H35" s="475">
        <v>26623.42</v>
      </c>
      <c r="I35" s="475">
        <f t="shared" si="1"/>
        <v>68992.929999999993</v>
      </c>
      <c r="J35" s="475">
        <f t="shared" si="2"/>
        <v>11498.821666666665</v>
      </c>
      <c r="K35" s="475">
        <f t="shared" si="3"/>
        <v>62.836270705042374</v>
      </c>
    </row>
    <row r="36" spans="1:11" s="34" customFormat="1" ht="14.25" x14ac:dyDescent="0.2">
      <c r="A36" s="462">
        <v>26</v>
      </c>
      <c r="B36" s="38" t="s">
        <v>99</v>
      </c>
      <c r="C36" s="475">
        <v>55</v>
      </c>
      <c r="D36" s="475">
        <v>40</v>
      </c>
      <c r="E36" s="475">
        <v>93</v>
      </c>
      <c r="F36" s="475">
        <f t="shared" si="0"/>
        <v>188</v>
      </c>
      <c r="G36" s="475">
        <v>3514290.78</v>
      </c>
      <c r="H36" s="475">
        <v>1268635.02</v>
      </c>
      <c r="I36" s="475">
        <f t="shared" si="1"/>
        <v>4782925.8</v>
      </c>
      <c r="J36" s="475">
        <f t="shared" si="2"/>
        <v>25441.094680851063</v>
      </c>
      <c r="K36" s="475">
        <f t="shared" si="3"/>
        <v>36.099318451958041</v>
      </c>
    </row>
    <row r="37" spans="1:11" s="34" customFormat="1" ht="14.25" x14ac:dyDescent="0.2">
      <c r="A37" s="462">
        <v>27</v>
      </c>
      <c r="B37" s="38" t="s">
        <v>100</v>
      </c>
      <c r="C37" s="475">
        <v>21</v>
      </c>
      <c r="D37" s="475">
        <v>11</v>
      </c>
      <c r="E37" s="475">
        <v>3</v>
      </c>
      <c r="F37" s="475">
        <f t="shared" si="0"/>
        <v>35</v>
      </c>
      <c r="G37" s="475">
        <v>397022.88</v>
      </c>
      <c r="H37" s="475">
        <v>101472.69</v>
      </c>
      <c r="I37" s="475">
        <f t="shared" si="1"/>
        <v>498495.57</v>
      </c>
      <c r="J37" s="475">
        <f t="shared" si="2"/>
        <v>14242.730571428572</v>
      </c>
      <c r="K37" s="475">
        <f t="shared" si="3"/>
        <v>25.558398548718404</v>
      </c>
    </row>
    <row r="38" spans="1:11" s="34" customFormat="1" ht="14.25" x14ac:dyDescent="0.2">
      <c r="A38" s="462">
        <v>28</v>
      </c>
      <c r="B38" s="38" t="s">
        <v>101</v>
      </c>
      <c r="C38" s="475">
        <v>18</v>
      </c>
      <c r="D38" s="475">
        <v>10</v>
      </c>
      <c r="E38" s="475">
        <v>0</v>
      </c>
      <c r="F38" s="475">
        <f t="shared" si="0"/>
        <v>28</v>
      </c>
      <c r="G38" s="475">
        <v>169332.53</v>
      </c>
      <c r="H38" s="475">
        <v>70723.740000000005</v>
      </c>
      <c r="I38" s="475">
        <f t="shared" si="1"/>
        <v>240056.27000000002</v>
      </c>
      <c r="J38" s="475">
        <f t="shared" si="2"/>
        <v>8573.4382142857157</v>
      </c>
      <c r="K38" s="475">
        <f t="shared" si="3"/>
        <v>41.766186331710756</v>
      </c>
    </row>
    <row r="39" spans="1:11" s="34" customFormat="1" ht="14.25" x14ac:dyDescent="0.2">
      <c r="A39" s="462">
        <v>29</v>
      </c>
      <c r="B39" s="38" t="s">
        <v>102</v>
      </c>
      <c r="C39" s="475">
        <v>9</v>
      </c>
      <c r="D39" s="475">
        <v>11</v>
      </c>
      <c r="E39" s="475">
        <v>4</v>
      </c>
      <c r="F39" s="475">
        <f t="shared" si="0"/>
        <v>24</v>
      </c>
      <c r="G39" s="475">
        <v>210280.71</v>
      </c>
      <c r="H39" s="475">
        <v>73401.440000000002</v>
      </c>
      <c r="I39" s="475">
        <f t="shared" si="1"/>
        <v>283682.15000000002</v>
      </c>
      <c r="J39" s="475">
        <f t="shared" si="2"/>
        <v>11820.089583333334</v>
      </c>
      <c r="K39" s="475">
        <f t="shared" si="3"/>
        <v>34.906406774068813</v>
      </c>
    </row>
    <row r="40" spans="1:11" s="34" customFormat="1" ht="14.25" x14ac:dyDescent="0.2">
      <c r="A40" s="462">
        <v>30</v>
      </c>
      <c r="B40" s="38" t="s">
        <v>103</v>
      </c>
      <c r="C40" s="475">
        <v>38</v>
      </c>
      <c r="D40" s="475">
        <v>19</v>
      </c>
      <c r="E40" s="475">
        <v>3</v>
      </c>
      <c r="F40" s="475">
        <f t="shared" si="0"/>
        <v>60</v>
      </c>
      <c r="G40" s="475">
        <v>366212.76</v>
      </c>
      <c r="H40" s="475">
        <v>176698.33</v>
      </c>
      <c r="I40" s="475">
        <f t="shared" si="1"/>
        <v>542911.09</v>
      </c>
      <c r="J40" s="475">
        <f t="shared" si="2"/>
        <v>9048.5181666666667</v>
      </c>
      <c r="K40" s="475">
        <f t="shared" si="3"/>
        <v>48.250183854871679</v>
      </c>
    </row>
    <row r="41" spans="1:11" s="34" customFormat="1" ht="14.25" x14ac:dyDescent="0.2">
      <c r="A41" s="462">
        <v>31</v>
      </c>
      <c r="B41" s="38" t="s">
        <v>104</v>
      </c>
      <c r="C41" s="475">
        <v>15</v>
      </c>
      <c r="D41" s="475">
        <v>6</v>
      </c>
      <c r="E41" s="475">
        <v>0</v>
      </c>
      <c r="F41" s="475">
        <f t="shared" si="0"/>
        <v>21</v>
      </c>
      <c r="G41" s="475">
        <v>152154.68</v>
      </c>
      <c r="H41" s="475">
        <v>37227.57</v>
      </c>
      <c r="I41" s="475">
        <f t="shared" si="1"/>
        <v>189382.25</v>
      </c>
      <c r="J41" s="475">
        <f t="shared" si="2"/>
        <v>9018.2023809523816</v>
      </c>
      <c r="K41" s="475">
        <f t="shared" si="3"/>
        <v>24.466924053864133</v>
      </c>
    </row>
    <row r="42" spans="1:11" s="34" customFormat="1" ht="14.25" x14ac:dyDescent="0.2">
      <c r="A42" s="462">
        <v>32</v>
      </c>
      <c r="B42" s="38" t="s">
        <v>105</v>
      </c>
      <c r="C42" s="475">
        <v>16</v>
      </c>
      <c r="D42" s="475">
        <v>13</v>
      </c>
      <c r="E42" s="475">
        <v>12</v>
      </c>
      <c r="F42" s="475">
        <f t="shared" si="0"/>
        <v>41</v>
      </c>
      <c r="G42" s="475">
        <v>346105.51</v>
      </c>
      <c r="H42" s="475">
        <v>177095.92</v>
      </c>
      <c r="I42" s="475">
        <f t="shared" si="1"/>
        <v>523201.43000000005</v>
      </c>
      <c r="J42" s="475">
        <f t="shared" si="2"/>
        <v>12761.010487804879</v>
      </c>
      <c r="K42" s="475">
        <f t="shared" si="3"/>
        <v>51.168188567700071</v>
      </c>
    </row>
    <row r="43" spans="1:11" s="34" customFormat="1" ht="14.25" x14ac:dyDescent="0.2">
      <c r="A43" s="462">
        <v>33</v>
      </c>
      <c r="B43" s="38" t="s">
        <v>106</v>
      </c>
      <c r="C43" s="475">
        <v>8</v>
      </c>
      <c r="D43" s="475">
        <v>4</v>
      </c>
      <c r="E43" s="475">
        <v>41</v>
      </c>
      <c r="F43" s="475">
        <f t="shared" si="0"/>
        <v>53</v>
      </c>
      <c r="G43" s="475">
        <v>1065957.45</v>
      </c>
      <c r="H43" s="475">
        <v>280785.99</v>
      </c>
      <c r="I43" s="475">
        <f t="shared" si="1"/>
        <v>1346743.44</v>
      </c>
      <c r="J43" s="475">
        <f t="shared" si="2"/>
        <v>25410.253584905658</v>
      </c>
      <c r="K43" s="475">
        <f t="shared" si="3"/>
        <v>26.341200579816764</v>
      </c>
    </row>
    <row r="44" spans="1:11" s="34" customFormat="1" ht="14.25" x14ac:dyDescent="0.2">
      <c r="A44" s="462">
        <v>34</v>
      </c>
      <c r="B44" s="38" t="s">
        <v>107</v>
      </c>
      <c r="C44" s="475">
        <v>7</v>
      </c>
      <c r="D44" s="475">
        <v>4</v>
      </c>
      <c r="E44" s="475">
        <v>3</v>
      </c>
      <c r="F44" s="475">
        <f t="shared" si="0"/>
        <v>14</v>
      </c>
      <c r="G44" s="475">
        <v>106017.83</v>
      </c>
      <c r="H44" s="475">
        <v>51852.21</v>
      </c>
      <c r="I44" s="475">
        <f t="shared" si="1"/>
        <v>157870.04</v>
      </c>
      <c r="J44" s="475">
        <f t="shared" si="2"/>
        <v>11276.43142857143</v>
      </c>
      <c r="K44" s="475">
        <f t="shared" si="3"/>
        <v>48.908952390366792</v>
      </c>
    </row>
    <row r="45" spans="1:11" s="34" customFormat="1" ht="14.25" x14ac:dyDescent="0.2">
      <c r="A45" s="462">
        <v>35</v>
      </c>
      <c r="B45" s="38" t="s">
        <v>108</v>
      </c>
      <c r="C45" s="475">
        <v>4</v>
      </c>
      <c r="D45" s="475">
        <v>6</v>
      </c>
      <c r="E45" s="475">
        <v>0</v>
      </c>
      <c r="F45" s="475">
        <f t="shared" si="0"/>
        <v>10</v>
      </c>
      <c r="G45" s="475">
        <v>40160.81</v>
      </c>
      <c r="H45" s="475">
        <v>20132.28</v>
      </c>
      <c r="I45" s="475">
        <f t="shared" si="1"/>
        <v>60293.09</v>
      </c>
      <c r="J45" s="475">
        <f t="shared" si="2"/>
        <v>6029.3089999999993</v>
      </c>
      <c r="K45" s="475">
        <f t="shared" si="3"/>
        <v>50.129168211497721</v>
      </c>
    </row>
    <row r="46" spans="1:11" s="34" customFormat="1" ht="14.25" x14ac:dyDescent="0.2">
      <c r="A46" s="462">
        <v>36</v>
      </c>
      <c r="B46" s="38" t="s">
        <v>109</v>
      </c>
      <c r="C46" s="475">
        <v>8</v>
      </c>
      <c r="D46" s="475">
        <v>10</v>
      </c>
      <c r="E46" s="475">
        <v>1</v>
      </c>
      <c r="F46" s="475">
        <f t="shared" si="0"/>
        <v>19</v>
      </c>
      <c r="G46" s="475">
        <v>137792.66</v>
      </c>
      <c r="H46" s="475">
        <v>69169.8</v>
      </c>
      <c r="I46" s="475">
        <f t="shared" si="1"/>
        <v>206962.46000000002</v>
      </c>
      <c r="J46" s="475">
        <f t="shared" si="2"/>
        <v>10892.76105263158</v>
      </c>
      <c r="K46" s="475">
        <f t="shared" si="3"/>
        <v>50.198464852917425</v>
      </c>
    </row>
    <row r="47" spans="1:11" s="33" customFormat="1" x14ac:dyDescent="0.2">
      <c r="A47" s="550" t="s">
        <v>63</v>
      </c>
      <c r="B47" s="551"/>
      <c r="C47" s="478">
        <f t="shared" ref="C47:I47" si="4">SUM(C4:C46)</f>
        <v>456</v>
      </c>
      <c r="D47" s="478">
        <f t="shared" si="4"/>
        <v>304</v>
      </c>
      <c r="E47" s="478">
        <f t="shared" si="4"/>
        <v>372</v>
      </c>
      <c r="F47" s="478">
        <f t="shared" si="4"/>
        <v>1132</v>
      </c>
      <c r="G47" s="478">
        <f t="shared" si="4"/>
        <v>15571027.76</v>
      </c>
      <c r="H47" s="478">
        <f t="shared" si="4"/>
        <v>6970644.5500000017</v>
      </c>
      <c r="I47" s="478">
        <f t="shared" si="4"/>
        <v>22541672.309999999</v>
      </c>
      <c r="J47" s="478">
        <f t="shared" si="2"/>
        <v>19913.13808303887</v>
      </c>
      <c r="K47" s="478">
        <f t="shared" si="3"/>
        <v>44.766759506438653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0.85546875" style="2" customWidth="1"/>
    <col min="8" max="8" width="12.28515625" style="2" customWidth="1"/>
    <col min="9" max="9" width="11.28515625" style="2" customWidth="1"/>
    <col min="10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194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45" customFormat="1" ht="14.25" x14ac:dyDescent="0.2">
      <c r="A11" s="446">
        <v>1</v>
      </c>
      <c r="B11" s="447" t="s">
        <v>13</v>
      </c>
      <c r="C11" s="475">
        <f>BOB!C42</f>
        <v>8</v>
      </c>
      <c r="D11" s="475">
        <f>BOB!D42</f>
        <v>6</v>
      </c>
      <c r="E11" s="475">
        <f>BOB!E42</f>
        <v>6</v>
      </c>
      <c r="F11" s="475">
        <f>BOB!F42</f>
        <v>20</v>
      </c>
      <c r="G11" s="475">
        <f>BOB!G42</f>
        <v>151535.67000000001</v>
      </c>
      <c r="H11" s="475">
        <f>BOB!H42</f>
        <v>153009.87</v>
      </c>
      <c r="I11" s="475">
        <f>BOB!I42</f>
        <v>304545.54000000004</v>
      </c>
      <c r="J11" s="475">
        <f t="shared" ref="J11:J54" si="0">(I11/F11)</f>
        <v>15227.277000000002</v>
      </c>
      <c r="K11" s="475">
        <f t="shared" ref="K11:K54" si="1">(H11/G11)*100</f>
        <v>100.97284025602684</v>
      </c>
    </row>
    <row r="12" spans="1:11" s="445" customFormat="1" ht="14.25" x14ac:dyDescent="0.2">
      <c r="A12" s="446">
        <v>2</v>
      </c>
      <c r="B12" s="447" t="s">
        <v>14</v>
      </c>
      <c r="C12" s="475">
        <f>BOI!C42</f>
        <v>34</v>
      </c>
      <c r="D12" s="475">
        <f>BOI!D42</f>
        <v>13</v>
      </c>
      <c r="E12" s="475">
        <f>BOI!E42</f>
        <v>10</v>
      </c>
      <c r="F12" s="475">
        <f>BOI!F42</f>
        <v>57</v>
      </c>
      <c r="G12" s="475">
        <f>BOI!G42</f>
        <v>472205.94</v>
      </c>
      <c r="H12" s="475">
        <f>BOI!H42</f>
        <v>337527.81</v>
      </c>
      <c r="I12" s="475">
        <f>BOI!I42</f>
        <v>809733.75</v>
      </c>
      <c r="J12" s="475">
        <f t="shared" si="0"/>
        <v>14205.855263157895</v>
      </c>
      <c r="K12" s="475">
        <f t="shared" si="1"/>
        <v>71.47894200568507</v>
      </c>
    </row>
    <row r="13" spans="1:11" s="445" customFormat="1" ht="14.25" x14ac:dyDescent="0.2">
      <c r="A13" s="446">
        <v>3</v>
      </c>
      <c r="B13" s="447" t="s">
        <v>15</v>
      </c>
      <c r="C13" s="475">
        <f>BM!C42</f>
        <v>16</v>
      </c>
      <c r="D13" s="475">
        <f>BM!D42</f>
        <v>13</v>
      </c>
      <c r="E13" s="475">
        <f>BM!E42</f>
        <v>12</v>
      </c>
      <c r="F13" s="475">
        <f>BM!F42</f>
        <v>41</v>
      </c>
      <c r="G13" s="475">
        <f>BM!G42</f>
        <v>346105.51</v>
      </c>
      <c r="H13" s="475">
        <f>BM!H42</f>
        <v>177095.92</v>
      </c>
      <c r="I13" s="475">
        <f>BM!I42</f>
        <v>523201.43000000005</v>
      </c>
      <c r="J13" s="475">
        <f t="shared" si="0"/>
        <v>12761.010487804879</v>
      </c>
      <c r="K13" s="475">
        <f t="shared" si="1"/>
        <v>51.168188567700071</v>
      </c>
    </row>
    <row r="14" spans="1:11" s="445" customFormat="1" ht="14.25" x14ac:dyDescent="0.2">
      <c r="A14" s="446">
        <v>4</v>
      </c>
      <c r="B14" s="447" t="s">
        <v>16</v>
      </c>
      <c r="C14" s="475">
        <f>CB!C42</f>
        <v>1</v>
      </c>
      <c r="D14" s="475">
        <f>CB!D42</f>
        <v>3</v>
      </c>
      <c r="E14" s="475">
        <f>CB!E42</f>
        <v>8</v>
      </c>
      <c r="F14" s="475">
        <f>CB!F42</f>
        <v>12</v>
      </c>
      <c r="G14" s="475">
        <f>CB!G42</f>
        <v>108093.74</v>
      </c>
      <c r="H14" s="475">
        <f>CB!H42</f>
        <v>56198.73</v>
      </c>
      <c r="I14" s="475">
        <f>CB!I42</f>
        <v>164292.47</v>
      </c>
      <c r="J14" s="475">
        <f t="shared" si="0"/>
        <v>13691.039166666667</v>
      </c>
      <c r="K14" s="475">
        <f t="shared" si="1"/>
        <v>51.990735078645621</v>
      </c>
    </row>
    <row r="15" spans="1:11" s="445" customFormat="1" ht="14.25" x14ac:dyDescent="0.2">
      <c r="A15" s="446">
        <v>5</v>
      </c>
      <c r="B15" s="447" t="s">
        <v>17</v>
      </c>
      <c r="C15" s="475">
        <f>CBI!C42</f>
        <v>4</v>
      </c>
      <c r="D15" s="475">
        <f>CBI!D42</f>
        <v>6</v>
      </c>
      <c r="E15" s="475">
        <f>CBI!E42</f>
        <v>4</v>
      </c>
      <c r="F15" s="475">
        <f>CBI!F42</f>
        <v>14</v>
      </c>
      <c r="G15" s="475">
        <f>CBI!G42</f>
        <v>69400</v>
      </c>
      <c r="H15" s="475">
        <f>CBI!H42</f>
        <v>33965.9</v>
      </c>
      <c r="I15" s="475">
        <f>CBI!I42</f>
        <v>103365.9</v>
      </c>
      <c r="J15" s="475">
        <f t="shared" si="0"/>
        <v>7383.278571428571</v>
      </c>
      <c r="K15" s="475">
        <f t="shared" si="1"/>
        <v>48.942219020172914</v>
      </c>
    </row>
    <row r="16" spans="1:11" s="445" customFormat="1" ht="14.25" x14ac:dyDescent="0.2">
      <c r="A16" s="446">
        <v>6</v>
      </c>
      <c r="B16" s="447" t="s">
        <v>18</v>
      </c>
      <c r="C16" s="475">
        <f>IB!C42</f>
        <v>0</v>
      </c>
      <c r="D16" s="475">
        <f>IB!D42</f>
        <v>0</v>
      </c>
      <c r="E16" s="475">
        <f>IB!E42</f>
        <v>3</v>
      </c>
      <c r="F16" s="475">
        <f>IB!F42</f>
        <v>3</v>
      </c>
      <c r="G16" s="475">
        <f>IB!G42</f>
        <v>15328.73</v>
      </c>
      <c r="H16" s="475">
        <f>IB!H42</f>
        <v>12634.24</v>
      </c>
      <c r="I16" s="475">
        <f>IB!I42</f>
        <v>27962.97</v>
      </c>
      <c r="J16" s="475">
        <f t="shared" si="0"/>
        <v>9320.99</v>
      </c>
      <c r="K16" s="475">
        <f t="shared" si="1"/>
        <v>82.42196189769146</v>
      </c>
    </row>
    <row r="17" spans="1:11" s="445" customFormat="1" ht="14.25" x14ac:dyDescent="0.2">
      <c r="A17" s="446">
        <v>7</v>
      </c>
      <c r="B17" s="447" t="s">
        <v>19</v>
      </c>
      <c r="C17" s="475">
        <f>IOB!C42</f>
        <v>1</v>
      </c>
      <c r="D17" s="475">
        <f>IOB!D42</f>
        <v>2</v>
      </c>
      <c r="E17" s="475">
        <f>IOB!E42</f>
        <v>1</v>
      </c>
      <c r="F17" s="475">
        <f>IOB!F42</f>
        <v>4</v>
      </c>
      <c r="G17" s="475">
        <f>IOB!G42</f>
        <v>10996.52</v>
      </c>
      <c r="H17" s="475">
        <f>IOB!H42</f>
        <v>30806.57</v>
      </c>
      <c r="I17" s="475">
        <f>IOB!I42</f>
        <v>41803.089999999997</v>
      </c>
      <c r="J17" s="475">
        <f t="shared" si="0"/>
        <v>10450.772499999999</v>
      </c>
      <c r="K17" s="475">
        <f t="shared" si="1"/>
        <v>280.14835602536073</v>
      </c>
    </row>
    <row r="18" spans="1:11" s="445" customFormat="1" ht="14.25" x14ac:dyDescent="0.2">
      <c r="A18" s="446">
        <v>8</v>
      </c>
      <c r="B18" s="447" t="s">
        <v>20</v>
      </c>
      <c r="C18" s="475">
        <f>PSB!C42</f>
        <v>0</v>
      </c>
      <c r="D18" s="475">
        <f>PSB!D42</f>
        <v>0</v>
      </c>
      <c r="E18" s="475">
        <f>PSB!E42</f>
        <v>0</v>
      </c>
      <c r="F18" s="475">
        <f>PSB!F42</f>
        <v>0</v>
      </c>
      <c r="G18" s="475">
        <f>PSB!G42</f>
        <v>0</v>
      </c>
      <c r="H18" s="475">
        <f>PSB!H42</f>
        <v>0</v>
      </c>
      <c r="I18" s="475">
        <f>PSB!I42</f>
        <v>0</v>
      </c>
      <c r="J18" s="475" t="e">
        <f t="shared" si="0"/>
        <v>#DIV/0!</v>
      </c>
      <c r="K18" s="475" t="e">
        <f t="shared" si="1"/>
        <v>#DIV/0!</v>
      </c>
    </row>
    <row r="19" spans="1:11" s="445" customFormat="1" ht="14.25" x14ac:dyDescent="0.2">
      <c r="A19" s="446">
        <v>9</v>
      </c>
      <c r="B19" s="447" t="s">
        <v>21</v>
      </c>
      <c r="C19" s="475">
        <f>PNB!C42</f>
        <v>0</v>
      </c>
      <c r="D19" s="475">
        <f>PNB!D42</f>
        <v>0</v>
      </c>
      <c r="E19" s="475">
        <f>PNB!E42</f>
        <v>4</v>
      </c>
      <c r="F19" s="475">
        <f>PNB!F42</f>
        <v>4</v>
      </c>
      <c r="G19" s="475">
        <f>PNB!G42</f>
        <v>54653.18</v>
      </c>
      <c r="H19" s="475">
        <f>PNB!H42</f>
        <v>40865.5</v>
      </c>
      <c r="I19" s="475">
        <f>PNB!I42</f>
        <v>95518.68</v>
      </c>
      <c r="J19" s="475">
        <f t="shared" si="0"/>
        <v>23879.67</v>
      </c>
      <c r="K19" s="475">
        <f t="shared" si="1"/>
        <v>74.772410315374145</v>
      </c>
    </row>
    <row r="20" spans="1:11" s="445" customFormat="1" ht="14.25" x14ac:dyDescent="0.2">
      <c r="A20" s="446">
        <v>10</v>
      </c>
      <c r="B20" s="447" t="s">
        <v>22</v>
      </c>
      <c r="C20" s="475">
        <f>SBI!C42</f>
        <v>15</v>
      </c>
      <c r="D20" s="475">
        <f>SBI!D42</f>
        <v>16</v>
      </c>
      <c r="E20" s="475">
        <f>SBI!E42</f>
        <v>12</v>
      </c>
      <c r="F20" s="475">
        <f>SBI!F42</f>
        <v>43</v>
      </c>
      <c r="G20" s="475">
        <f>SBI!G42</f>
        <v>586539.29</v>
      </c>
      <c r="H20" s="475">
        <f>SBI!H42</f>
        <v>277762.58</v>
      </c>
      <c r="I20" s="475">
        <f>SBI!I42</f>
        <v>864301.87000000011</v>
      </c>
      <c r="J20" s="475">
        <f t="shared" si="0"/>
        <v>20100.043488372095</v>
      </c>
      <c r="K20" s="475">
        <f t="shared" si="1"/>
        <v>47.35617625888284</v>
      </c>
    </row>
    <row r="21" spans="1:11" s="445" customFormat="1" ht="14.25" x14ac:dyDescent="0.2">
      <c r="A21" s="446">
        <v>11</v>
      </c>
      <c r="B21" s="447" t="s">
        <v>23</v>
      </c>
      <c r="C21" s="475">
        <f>UCO!C42</f>
        <v>0</v>
      </c>
      <c r="D21" s="475">
        <f>UCO!D42</f>
        <v>0</v>
      </c>
      <c r="E21" s="475">
        <f>UCO!E42</f>
        <v>2</v>
      </c>
      <c r="F21" s="475">
        <f>UCO!F42</f>
        <v>2</v>
      </c>
      <c r="G21" s="475">
        <f>UCO!G42</f>
        <v>6625.04</v>
      </c>
      <c r="H21" s="475">
        <f>UCO!H42</f>
        <v>6532.25</v>
      </c>
      <c r="I21" s="475">
        <f>UCO!I42</f>
        <v>13157.29</v>
      </c>
      <c r="J21" s="475">
        <f t="shared" si="0"/>
        <v>6578.6450000000004</v>
      </c>
      <c r="K21" s="475">
        <f t="shared" si="1"/>
        <v>98.599404682839648</v>
      </c>
    </row>
    <row r="22" spans="1:11" s="445" customFormat="1" ht="14.25" x14ac:dyDescent="0.2">
      <c r="A22" s="446">
        <v>12</v>
      </c>
      <c r="B22" s="447" t="s">
        <v>24</v>
      </c>
      <c r="C22" s="475">
        <f>UBI!C42</f>
        <v>3</v>
      </c>
      <c r="D22" s="475">
        <f>UBI!D42</f>
        <v>9</v>
      </c>
      <c r="E22" s="475">
        <f>UBI!E42</f>
        <v>5</v>
      </c>
      <c r="F22" s="475">
        <f>UBI!F42</f>
        <v>17</v>
      </c>
      <c r="G22" s="475">
        <f>UBI!G42</f>
        <v>135334.89000000001</v>
      </c>
      <c r="H22" s="475">
        <f>UBI!H42</f>
        <v>117632.56</v>
      </c>
      <c r="I22" s="475">
        <f>UBI!I42</f>
        <v>252967.45</v>
      </c>
      <c r="J22" s="475">
        <f t="shared" si="0"/>
        <v>14880.438235294117</v>
      </c>
      <c r="K22" s="475">
        <f t="shared" si="1"/>
        <v>86.919611047823651</v>
      </c>
    </row>
    <row r="23" spans="1:11" s="445" customFormat="1" ht="14.25" x14ac:dyDescent="0.2">
      <c r="A23" s="446">
        <v>13</v>
      </c>
      <c r="B23" s="447" t="s">
        <v>26</v>
      </c>
      <c r="C23" s="475">
        <f>AXIS!C42</f>
        <v>2</v>
      </c>
      <c r="D23" s="475">
        <f>AXIS!D42</f>
        <v>4</v>
      </c>
      <c r="E23" s="475">
        <f>AXIS!E42</f>
        <v>5</v>
      </c>
      <c r="F23" s="475">
        <f>AXIS!F42</f>
        <v>11</v>
      </c>
      <c r="G23" s="475">
        <f>AXIS!G42</f>
        <v>60552.37</v>
      </c>
      <c r="H23" s="475">
        <f>AXIS!H42</f>
        <v>142305.98000000001</v>
      </c>
      <c r="I23" s="475">
        <f>AXIS!I42</f>
        <v>202858.35</v>
      </c>
      <c r="J23" s="475">
        <f t="shared" si="0"/>
        <v>18441.668181818182</v>
      </c>
      <c r="K23" s="475">
        <f t="shared" si="1"/>
        <v>235.01306389824214</v>
      </c>
    </row>
    <row r="24" spans="1:11" s="445" customFormat="1" ht="14.25" x14ac:dyDescent="0.2">
      <c r="A24" s="446">
        <v>14</v>
      </c>
      <c r="B24" s="447" t="s">
        <v>27</v>
      </c>
      <c r="C24" s="475">
        <f>BANDHAN!C42</f>
        <v>0</v>
      </c>
      <c r="D24" s="475">
        <f>BANDHAN!D42</f>
        <v>10</v>
      </c>
      <c r="E24" s="475">
        <f>BANDHAN!E42</f>
        <v>3</v>
      </c>
      <c r="F24" s="475">
        <f>BANDHAN!F42</f>
        <v>13</v>
      </c>
      <c r="G24" s="475">
        <f>BANDHAN!G42</f>
        <v>3874.93</v>
      </c>
      <c r="H24" s="475">
        <f>BANDHAN!H42</f>
        <v>33194.379999999997</v>
      </c>
      <c r="I24" s="475">
        <f>BANDHAN!I42</f>
        <v>37069.31</v>
      </c>
      <c r="J24" s="475">
        <f t="shared" si="0"/>
        <v>2851.4853846153846</v>
      </c>
      <c r="K24" s="475">
        <f t="shared" si="1"/>
        <v>856.64463616116927</v>
      </c>
    </row>
    <row r="25" spans="1:11" s="445" customFormat="1" ht="14.25" x14ac:dyDescent="0.2">
      <c r="A25" s="446">
        <v>15</v>
      </c>
      <c r="B25" s="447" t="s">
        <v>28</v>
      </c>
      <c r="C25" s="475">
        <f>'CSB(CATHOLIC)'!C42</f>
        <v>2</v>
      </c>
      <c r="D25" s="475">
        <f>'CSB(CATHOLIC)'!D42</f>
        <v>2</v>
      </c>
      <c r="E25" s="475">
        <f>'CSB(CATHOLIC)'!E42</f>
        <v>0</v>
      </c>
      <c r="F25" s="475">
        <f>'CSB(CATHOLIC)'!F42</f>
        <v>4</v>
      </c>
      <c r="G25" s="475">
        <f>'CSB(CATHOLIC)'!G42</f>
        <v>857.2</v>
      </c>
      <c r="H25" s="475">
        <f>'CSB(CATHOLIC)'!H42</f>
        <v>4314.04</v>
      </c>
      <c r="I25" s="475">
        <f>'CSB(CATHOLIC)'!I42</f>
        <v>5171.24</v>
      </c>
      <c r="J25" s="475">
        <f t="shared" si="0"/>
        <v>1292.81</v>
      </c>
      <c r="K25" s="475">
        <f t="shared" si="1"/>
        <v>503.27111525898272</v>
      </c>
    </row>
    <row r="26" spans="1:11" s="445" customFormat="1" ht="14.25" x14ac:dyDescent="0.2">
      <c r="A26" s="446">
        <v>16</v>
      </c>
      <c r="B26" s="447" t="s">
        <v>29</v>
      </c>
      <c r="C26" s="475">
        <f>DCB!C42</f>
        <v>0</v>
      </c>
      <c r="D26" s="475">
        <f>DCB!D42</f>
        <v>0</v>
      </c>
      <c r="E26" s="475">
        <f>DCB!E42</f>
        <v>1</v>
      </c>
      <c r="F26" s="475">
        <f>DCB!F42</f>
        <v>1</v>
      </c>
      <c r="G26" s="475">
        <f>DCB!G42</f>
        <v>1632.57</v>
      </c>
      <c r="H26" s="475">
        <f>DCB!H42</f>
        <v>6588.3</v>
      </c>
      <c r="I26" s="475">
        <f>DCB!I42</f>
        <v>8220.8700000000008</v>
      </c>
      <c r="J26" s="475">
        <f t="shared" si="0"/>
        <v>8220.8700000000008</v>
      </c>
      <c r="K26" s="475">
        <f t="shared" si="1"/>
        <v>403.55390580495782</v>
      </c>
    </row>
    <row r="27" spans="1:11" s="445" customFormat="1" ht="14.25" x14ac:dyDescent="0.2">
      <c r="A27" s="446">
        <v>17</v>
      </c>
      <c r="B27" s="447" t="s">
        <v>30</v>
      </c>
      <c r="C27" s="475">
        <f>DHANLAXMI!C42</f>
        <v>0</v>
      </c>
      <c r="D27" s="475">
        <f>DHANLAXMI!D42</f>
        <v>0</v>
      </c>
      <c r="E27" s="475">
        <f>DHANLAXMI!E42</f>
        <v>0</v>
      </c>
      <c r="F27" s="475">
        <f>DHANLAXMI!F42</f>
        <v>0</v>
      </c>
      <c r="G27" s="475">
        <f>DHANLAXMI!G42</f>
        <v>0</v>
      </c>
      <c r="H27" s="475">
        <f>DHANLAXMI!H42</f>
        <v>0</v>
      </c>
      <c r="I27" s="475">
        <f>DHANLAXMI!I42</f>
        <v>0</v>
      </c>
      <c r="J27" s="475" t="e">
        <f t="shared" si="0"/>
        <v>#DIV/0!</v>
      </c>
      <c r="K27" s="475" t="e">
        <f t="shared" si="1"/>
        <v>#DIV/0!</v>
      </c>
    </row>
    <row r="28" spans="1:11" s="445" customFormat="1" ht="14.25" x14ac:dyDescent="0.2">
      <c r="A28" s="446">
        <v>18</v>
      </c>
      <c r="B28" s="447" t="s">
        <v>31</v>
      </c>
      <c r="C28" s="475">
        <f>FEDERAL!C42</f>
        <v>2</v>
      </c>
      <c r="D28" s="475">
        <f>FEDERAL!D42</f>
        <v>0</v>
      </c>
      <c r="E28" s="475">
        <f>FEDERAL!E42</f>
        <v>2</v>
      </c>
      <c r="F28" s="475">
        <f>FEDERAL!F42</f>
        <v>4</v>
      </c>
      <c r="G28" s="475">
        <f>FEDERAL!G42</f>
        <v>10531.52</v>
      </c>
      <c r="H28" s="475">
        <f>FEDERAL!H42</f>
        <v>16683.45</v>
      </c>
      <c r="I28" s="475">
        <f>FEDERAL!I42</f>
        <v>27214.97</v>
      </c>
      <c r="J28" s="475">
        <f t="shared" si="0"/>
        <v>6803.7425000000003</v>
      </c>
      <c r="K28" s="475">
        <f t="shared" si="1"/>
        <v>158.41445489350065</v>
      </c>
    </row>
    <row r="29" spans="1:11" s="445" customFormat="1" ht="14.25" x14ac:dyDescent="0.2">
      <c r="A29" s="446">
        <v>19</v>
      </c>
      <c r="B29" s="447" t="s">
        <v>32</v>
      </c>
      <c r="C29" s="475">
        <f>HDFC!C42</f>
        <v>0</v>
      </c>
      <c r="D29" s="475">
        <f>HDFC!D42</f>
        <v>6</v>
      </c>
      <c r="E29" s="475">
        <f>HDFC!E42</f>
        <v>4</v>
      </c>
      <c r="F29" s="475">
        <f>HDFC!F42</f>
        <v>10</v>
      </c>
      <c r="G29" s="475">
        <f>HDFC!G42</f>
        <v>81730.81</v>
      </c>
      <c r="H29" s="475">
        <f>HDFC!H42</f>
        <v>179714.56</v>
      </c>
      <c r="I29" s="475">
        <f>HDFC!I42</f>
        <v>261445.37</v>
      </c>
      <c r="J29" s="475">
        <f t="shared" si="0"/>
        <v>26144.537</v>
      </c>
      <c r="K29" s="475">
        <f t="shared" si="1"/>
        <v>219.88594019807218</v>
      </c>
    </row>
    <row r="30" spans="1:11" s="445" customFormat="1" ht="14.25" x14ac:dyDescent="0.2">
      <c r="A30" s="446">
        <v>20</v>
      </c>
      <c r="B30" s="447" t="s">
        <v>33</v>
      </c>
      <c r="C30" s="475">
        <f>ICICI!C42</f>
        <v>16</v>
      </c>
      <c r="D30" s="475">
        <f>ICICI!D42</f>
        <v>9</v>
      </c>
      <c r="E30" s="475">
        <f>ICICI!E42</f>
        <v>5</v>
      </c>
      <c r="F30" s="475">
        <f>ICICI!F42</f>
        <v>30</v>
      </c>
      <c r="G30" s="475">
        <f>ICICI!G42</f>
        <v>144082.14000000001</v>
      </c>
      <c r="H30" s="475">
        <f>ICICI!H42</f>
        <v>165641.72</v>
      </c>
      <c r="I30" s="475">
        <f>ICICI!I42</f>
        <v>309723.86</v>
      </c>
      <c r="J30" s="475">
        <f t="shared" si="0"/>
        <v>10324.128666666666</v>
      </c>
      <c r="K30" s="475">
        <f t="shared" si="1"/>
        <v>114.96339518555179</v>
      </c>
    </row>
    <row r="31" spans="1:11" s="445" customFormat="1" ht="14.25" x14ac:dyDescent="0.2">
      <c r="A31" s="446">
        <v>21</v>
      </c>
      <c r="B31" s="447" t="s">
        <v>34</v>
      </c>
      <c r="C31" s="475">
        <f>IDBI!C42</f>
        <v>3</v>
      </c>
      <c r="D31" s="475">
        <f>IDBI!D42</f>
        <v>7</v>
      </c>
      <c r="E31" s="475">
        <f>IDBI!E42</f>
        <v>3</v>
      </c>
      <c r="F31" s="475">
        <f>IDBI!F42</f>
        <v>13</v>
      </c>
      <c r="G31" s="475">
        <f>IDBI!G42</f>
        <v>116327.41</v>
      </c>
      <c r="H31" s="475">
        <f>IDBI!H42</f>
        <v>63233.97</v>
      </c>
      <c r="I31" s="475">
        <f>IDBI!I42</f>
        <v>179561.38</v>
      </c>
      <c r="J31" s="475">
        <f t="shared" si="0"/>
        <v>13812.413846153846</v>
      </c>
      <c r="K31" s="475">
        <f t="shared" si="1"/>
        <v>54.358615910042182</v>
      </c>
    </row>
    <row r="32" spans="1:11" s="445" customFormat="1" ht="14.25" x14ac:dyDescent="0.2">
      <c r="A32" s="446">
        <v>22</v>
      </c>
      <c r="B32" s="447" t="s">
        <v>35</v>
      </c>
      <c r="C32" s="475">
        <f>IDFC!C42</f>
        <v>0</v>
      </c>
      <c r="D32" s="475">
        <f>IDFC!D42</f>
        <v>2</v>
      </c>
      <c r="E32" s="475">
        <f>IDFC!E42</f>
        <v>1</v>
      </c>
      <c r="F32" s="475">
        <f>IDFC!F42</f>
        <v>3</v>
      </c>
      <c r="G32" s="475">
        <f>IDFC!G42</f>
        <v>2910.97</v>
      </c>
      <c r="H32" s="475">
        <f>IDFC!H42</f>
        <v>6388.16</v>
      </c>
      <c r="I32" s="475">
        <f>IDFC!I42</f>
        <v>9299.1299999999992</v>
      </c>
      <c r="J32" s="475">
        <f t="shared" si="0"/>
        <v>3099.7099999999996</v>
      </c>
      <c r="K32" s="475">
        <f t="shared" si="1"/>
        <v>219.45124820935979</v>
      </c>
    </row>
    <row r="33" spans="1:11" s="445" customFormat="1" ht="14.25" x14ac:dyDescent="0.2">
      <c r="A33" s="446">
        <v>23</v>
      </c>
      <c r="B33" s="447" t="s">
        <v>36</v>
      </c>
      <c r="C33" s="475">
        <f>INDUSIND!C42</f>
        <v>5</v>
      </c>
      <c r="D33" s="475">
        <f>INDUSIND!D42</f>
        <v>5</v>
      </c>
      <c r="E33" s="475">
        <f>INDUSIND!E42</f>
        <v>1</v>
      </c>
      <c r="F33" s="475">
        <f>INDUSIND!F42</f>
        <v>11</v>
      </c>
      <c r="G33" s="475">
        <f>INDUSIND!G42</f>
        <v>29342.35</v>
      </c>
      <c r="H33" s="475">
        <f>INDUSIND!H42</f>
        <v>210625.03</v>
      </c>
      <c r="I33" s="475">
        <f>INDUSIND!I42</f>
        <v>239967.38</v>
      </c>
      <c r="J33" s="475">
        <f t="shared" si="0"/>
        <v>21815.216363636366</v>
      </c>
      <c r="K33" s="475">
        <f t="shared" si="1"/>
        <v>717.81922715801568</v>
      </c>
    </row>
    <row r="34" spans="1:11" s="445" customFormat="1" ht="14.25" x14ac:dyDescent="0.2">
      <c r="A34" s="446">
        <v>24</v>
      </c>
      <c r="B34" s="447" t="s">
        <v>37</v>
      </c>
      <c r="C34" s="475">
        <f>KB!C42</f>
        <v>0</v>
      </c>
      <c r="D34" s="475">
        <f>KB!D42</f>
        <v>0</v>
      </c>
      <c r="E34" s="475">
        <f>KB!E42</f>
        <v>1</v>
      </c>
      <c r="F34" s="475">
        <f>KB!F42</f>
        <v>1</v>
      </c>
      <c r="G34" s="475">
        <f>KB!G42</f>
        <v>5017.03</v>
      </c>
      <c r="H34" s="475">
        <f>KB!H42</f>
        <v>8604.43</v>
      </c>
      <c r="I34" s="475">
        <f>KB!I42</f>
        <v>13621.46</v>
      </c>
      <c r="J34" s="475">
        <f t="shared" si="0"/>
        <v>13621.46</v>
      </c>
      <c r="K34" s="475">
        <f t="shared" si="1"/>
        <v>171.50445582346529</v>
      </c>
    </row>
    <row r="35" spans="1:11" s="445" customFormat="1" ht="14.25" x14ac:dyDescent="0.2">
      <c r="A35" s="446">
        <v>25</v>
      </c>
      <c r="B35" s="447" t="s">
        <v>38</v>
      </c>
      <c r="C35" s="475">
        <f>KARUR!C42</f>
        <v>0</v>
      </c>
      <c r="D35" s="475">
        <f>KARUR!D42</f>
        <v>0</v>
      </c>
      <c r="E35" s="475">
        <f>KARUR!E42</f>
        <v>1</v>
      </c>
      <c r="F35" s="475">
        <f>KARUR!F42</f>
        <v>1</v>
      </c>
      <c r="G35" s="475">
        <f>KARUR!G42</f>
        <v>3498.16</v>
      </c>
      <c r="H35" s="475">
        <f>KARUR!H42</f>
        <v>5297.21</v>
      </c>
      <c r="I35" s="475">
        <f>KARUR!I42</f>
        <v>8795.369999999999</v>
      </c>
      <c r="J35" s="475">
        <f t="shared" si="0"/>
        <v>8795.369999999999</v>
      </c>
      <c r="K35" s="475">
        <f t="shared" si="1"/>
        <v>151.42846525030302</v>
      </c>
    </row>
    <row r="36" spans="1:11" s="445" customFormat="1" ht="14.25" x14ac:dyDescent="0.2">
      <c r="A36" s="446">
        <v>26</v>
      </c>
      <c r="B36" s="447" t="s">
        <v>39</v>
      </c>
      <c r="C36" s="475">
        <f>KOTAK!C42</f>
        <v>4</v>
      </c>
      <c r="D36" s="475">
        <f>KOTAK!D42</f>
        <v>1</v>
      </c>
      <c r="E36" s="475">
        <f>KOTAK!E42</f>
        <v>2</v>
      </c>
      <c r="F36" s="475">
        <f>KOTAK!F42</f>
        <v>7</v>
      </c>
      <c r="G36" s="475">
        <f>KOTAK!G42</f>
        <v>14124.46</v>
      </c>
      <c r="H36" s="475">
        <f>KOTAK!H42</f>
        <v>44442.07</v>
      </c>
      <c r="I36" s="475">
        <f>KOTAK!I42</f>
        <v>58566.53</v>
      </c>
      <c r="J36" s="475">
        <f t="shared" si="0"/>
        <v>8366.6471428571422</v>
      </c>
      <c r="K36" s="475">
        <f t="shared" si="1"/>
        <v>314.64615284407336</v>
      </c>
    </row>
    <row r="37" spans="1:11" s="445" customFormat="1" ht="14.25" x14ac:dyDescent="0.2">
      <c r="A37" s="446">
        <v>27</v>
      </c>
      <c r="B37" s="447" t="s">
        <v>40</v>
      </c>
      <c r="C37" s="475">
        <f>RBL!C42</f>
        <v>0</v>
      </c>
      <c r="D37" s="475">
        <f>RBL!D42</f>
        <v>1</v>
      </c>
      <c r="E37" s="475">
        <f>RBL!E42</f>
        <v>1</v>
      </c>
      <c r="F37" s="475">
        <f>RBL!F42</f>
        <v>2</v>
      </c>
      <c r="G37" s="475">
        <f>RBL!G42</f>
        <v>42497.19</v>
      </c>
      <c r="H37" s="475">
        <f>RBL!H42</f>
        <v>7777</v>
      </c>
      <c r="I37" s="475">
        <f>RBL!I42</f>
        <v>50274.19</v>
      </c>
      <c r="J37" s="475">
        <f t="shared" si="0"/>
        <v>25137.095000000001</v>
      </c>
      <c r="K37" s="475">
        <f t="shared" si="1"/>
        <v>18.30003348456686</v>
      </c>
    </row>
    <row r="38" spans="1:11" s="445" customFormat="1" ht="14.25" x14ac:dyDescent="0.2">
      <c r="A38" s="446">
        <v>28</v>
      </c>
      <c r="B38" s="447" t="s">
        <v>41</v>
      </c>
      <c r="C38" s="475">
        <f>YES!C42</f>
        <v>0</v>
      </c>
      <c r="D38" s="475">
        <f>YES!D42</f>
        <v>0</v>
      </c>
      <c r="E38" s="475">
        <f>YES!E42</f>
        <v>0</v>
      </c>
      <c r="F38" s="475">
        <f>YES!F42</f>
        <v>0</v>
      </c>
      <c r="G38" s="475">
        <f>YES!G42</f>
        <v>0</v>
      </c>
      <c r="H38" s="475">
        <f>YES!H42</f>
        <v>0</v>
      </c>
      <c r="I38" s="475">
        <f>YES!I42</f>
        <v>0</v>
      </c>
      <c r="J38" s="475" t="e">
        <f t="shared" si="0"/>
        <v>#DIV/0!</v>
      </c>
      <c r="K38" s="475" t="e">
        <f t="shared" si="1"/>
        <v>#DIV/0!</v>
      </c>
    </row>
    <row r="39" spans="1:11" s="445" customFormat="1" ht="14.25" x14ac:dyDescent="0.2">
      <c r="A39" s="446">
        <v>29</v>
      </c>
      <c r="B39" s="447" t="s">
        <v>43</v>
      </c>
      <c r="C39" s="475">
        <f>AU!C42</f>
        <v>0</v>
      </c>
      <c r="D39" s="475">
        <f>AU!D42</f>
        <v>1</v>
      </c>
      <c r="E39" s="475">
        <f>AU!E42</f>
        <v>2</v>
      </c>
      <c r="F39" s="475">
        <f>AU!F42</f>
        <v>3</v>
      </c>
      <c r="G39" s="475">
        <f>AU!G42</f>
        <v>9099.57</v>
      </c>
      <c r="H39" s="475">
        <f>AU!H42</f>
        <v>13228.36</v>
      </c>
      <c r="I39" s="475">
        <f>AU!I42</f>
        <v>22327.93</v>
      </c>
      <c r="J39" s="475">
        <f t="shared" si="0"/>
        <v>7442.6433333333334</v>
      </c>
      <c r="K39" s="475">
        <f t="shared" si="1"/>
        <v>145.37346270208374</v>
      </c>
    </row>
    <row r="40" spans="1:11" s="445" customFormat="1" ht="14.25" x14ac:dyDescent="0.2">
      <c r="A40" s="446">
        <v>30</v>
      </c>
      <c r="B40" s="447" t="s">
        <v>44</v>
      </c>
      <c r="C40" s="475">
        <f>Equitas!C42</f>
        <v>0</v>
      </c>
      <c r="D40" s="475">
        <f>Equitas!D42</f>
        <v>4</v>
      </c>
      <c r="E40" s="475">
        <f>Equitas!E42</f>
        <v>4</v>
      </c>
      <c r="F40" s="475">
        <f>Equitas!F42</f>
        <v>8</v>
      </c>
      <c r="G40" s="475">
        <f>Equitas!G42</f>
        <v>16101.34</v>
      </c>
      <c r="H40" s="475">
        <f>Equitas!H42</f>
        <v>19713.41</v>
      </c>
      <c r="I40" s="475">
        <f>Equitas!I42</f>
        <v>35814.75</v>
      </c>
      <c r="J40" s="475">
        <f t="shared" si="0"/>
        <v>4476.84375</v>
      </c>
      <c r="K40" s="475">
        <f t="shared" si="1"/>
        <v>122.43335026774169</v>
      </c>
    </row>
    <row r="41" spans="1:11" s="445" customFormat="1" ht="14.25" x14ac:dyDescent="0.2">
      <c r="A41" s="446">
        <v>31</v>
      </c>
      <c r="B41" s="447" t="s">
        <v>45</v>
      </c>
      <c r="C41" s="475">
        <f>ESAF!C42</f>
        <v>0</v>
      </c>
      <c r="D41" s="475">
        <f>ESAF!D42</f>
        <v>0</v>
      </c>
      <c r="E41" s="475">
        <f>ESAF!E42</f>
        <v>1</v>
      </c>
      <c r="F41" s="475">
        <f>ESAF!F42</f>
        <v>1</v>
      </c>
      <c r="G41" s="475">
        <f>ESAF!G42</f>
        <v>0.85</v>
      </c>
      <c r="H41" s="475">
        <f>ESAF!H42</f>
        <v>0</v>
      </c>
      <c r="I41" s="475">
        <f>ESAF!I42</f>
        <v>0.85</v>
      </c>
      <c r="J41" s="475">
        <f t="shared" si="0"/>
        <v>0.85</v>
      </c>
      <c r="K41" s="475">
        <f t="shared" si="1"/>
        <v>0</v>
      </c>
    </row>
    <row r="42" spans="1:11" s="445" customFormat="1" ht="14.25" x14ac:dyDescent="0.2">
      <c r="A42" s="446">
        <v>32</v>
      </c>
      <c r="B42" s="447" t="s">
        <v>46</v>
      </c>
      <c r="C42" s="475">
        <f>Fincare!C42</f>
        <v>0</v>
      </c>
      <c r="D42" s="475">
        <f>Fincare!D42</f>
        <v>0</v>
      </c>
      <c r="E42" s="475">
        <f>Fincare!E42</f>
        <v>0</v>
      </c>
      <c r="F42" s="475">
        <f>Fincare!F42</f>
        <v>0</v>
      </c>
      <c r="G42" s="475">
        <f>Fincare!G42</f>
        <v>37.130000000000003</v>
      </c>
      <c r="H42" s="475">
        <f>Fincare!H42</f>
        <v>0</v>
      </c>
      <c r="I42" s="475">
        <f>Fincare!I42</f>
        <v>37.130000000000003</v>
      </c>
      <c r="J42" s="475" t="e">
        <f t="shared" si="0"/>
        <v>#DIV/0!</v>
      </c>
      <c r="K42" s="475">
        <f t="shared" si="1"/>
        <v>0</v>
      </c>
    </row>
    <row r="43" spans="1:11" s="445" customFormat="1" ht="14.25" x14ac:dyDescent="0.2">
      <c r="A43" s="446">
        <v>33</v>
      </c>
      <c r="B43" s="447" t="s">
        <v>47</v>
      </c>
      <c r="C43" s="475">
        <f>Jana!C42</f>
        <v>2</v>
      </c>
      <c r="D43" s="475">
        <f>Jana!D42</f>
        <v>0</v>
      </c>
      <c r="E43" s="475">
        <f>Jana!E42</f>
        <v>5</v>
      </c>
      <c r="F43" s="475">
        <f>Jana!F42</f>
        <v>7</v>
      </c>
      <c r="G43" s="475">
        <f>Jana!G42</f>
        <v>5598.3</v>
      </c>
      <c r="H43" s="475">
        <f>Jana!H42</f>
        <v>14005.44</v>
      </c>
      <c r="I43" s="475">
        <f>Jana!I42</f>
        <v>19603.740000000002</v>
      </c>
      <c r="J43" s="475">
        <f t="shared" si="0"/>
        <v>2800.5342857142859</v>
      </c>
      <c r="K43" s="475">
        <f t="shared" si="1"/>
        <v>250.17308825893573</v>
      </c>
    </row>
    <row r="44" spans="1:11" s="445" customFormat="1" ht="14.25" x14ac:dyDescent="0.2">
      <c r="A44" s="446">
        <v>34</v>
      </c>
      <c r="B44" s="447" t="s">
        <v>48</v>
      </c>
      <c r="C44" s="475">
        <f>Suryoday!C42</f>
        <v>7</v>
      </c>
      <c r="D44" s="475">
        <f>Suryoday!D42</f>
        <v>3</v>
      </c>
      <c r="E44" s="475">
        <f>Suryoday!E42</f>
        <v>7</v>
      </c>
      <c r="F44" s="475">
        <f>Suryoday!F42</f>
        <v>17</v>
      </c>
      <c r="G44" s="475">
        <f>Suryoday!G42</f>
        <v>4219.1899999999996</v>
      </c>
      <c r="H44" s="475">
        <f>Suryoday!H42</f>
        <v>13842.48</v>
      </c>
      <c r="I44" s="475">
        <f>Suryoday!I42</f>
        <v>18061.669999999998</v>
      </c>
      <c r="J44" s="475">
        <f t="shared" si="0"/>
        <v>1062.4511764705881</v>
      </c>
      <c r="K44" s="475">
        <f t="shared" si="1"/>
        <v>328.08382651646406</v>
      </c>
    </row>
    <row r="45" spans="1:11" s="445" customFormat="1" ht="14.25" x14ac:dyDescent="0.2">
      <c r="A45" s="446">
        <v>35</v>
      </c>
      <c r="B45" s="447" t="s">
        <v>49</v>
      </c>
      <c r="C45" s="475">
        <f>Ujjivan!C42</f>
        <v>0</v>
      </c>
      <c r="D45" s="475">
        <f>Ujjivan!D42</f>
        <v>0</v>
      </c>
      <c r="E45" s="475">
        <f>Ujjivan!E42</f>
        <v>1</v>
      </c>
      <c r="F45" s="475">
        <f>Ujjivan!F42</f>
        <v>1</v>
      </c>
      <c r="G45" s="475">
        <f>Ujjivan!G42</f>
        <v>2424.7199999999998</v>
      </c>
      <c r="H45" s="475">
        <f>Ujjivan!H42</f>
        <v>5893.2</v>
      </c>
      <c r="I45" s="475">
        <f>Ujjivan!I42</f>
        <v>8317.92</v>
      </c>
      <c r="J45" s="475">
        <f t="shared" si="0"/>
        <v>8317.92</v>
      </c>
      <c r="K45" s="475">
        <f t="shared" si="1"/>
        <v>243.04661981589629</v>
      </c>
    </row>
    <row r="46" spans="1:11" s="445" customFormat="1" ht="14.25" x14ac:dyDescent="0.2">
      <c r="A46" s="446">
        <v>36</v>
      </c>
      <c r="B46" s="447" t="s">
        <v>50</v>
      </c>
      <c r="C46" s="475">
        <f>utkarsh!C42</f>
        <v>0</v>
      </c>
      <c r="D46" s="475">
        <f>utkarsh!D42</f>
        <v>0</v>
      </c>
      <c r="E46" s="475">
        <f>utkarsh!E42</f>
        <v>0</v>
      </c>
      <c r="F46" s="475">
        <f>utkarsh!F42</f>
        <v>0</v>
      </c>
      <c r="G46" s="475">
        <f>utkarsh!G42</f>
        <v>0</v>
      </c>
      <c r="H46" s="475">
        <f>utkarsh!H42</f>
        <v>0</v>
      </c>
      <c r="I46" s="475">
        <f>utkarsh!I42</f>
        <v>0</v>
      </c>
      <c r="J46" s="475" t="e">
        <f t="shared" si="0"/>
        <v>#DIV/0!</v>
      </c>
      <c r="K46" s="475" t="e">
        <f t="shared" si="1"/>
        <v>#DIV/0!</v>
      </c>
    </row>
    <row r="47" spans="1:11" s="445" customFormat="1" ht="14.25" x14ac:dyDescent="0.2">
      <c r="A47" s="446">
        <v>37</v>
      </c>
      <c r="B47" s="447" t="s">
        <v>52</v>
      </c>
      <c r="C47" s="475">
        <f>DBS!C42</f>
        <v>0</v>
      </c>
      <c r="D47" s="475">
        <f>DBS!D42</f>
        <v>0</v>
      </c>
      <c r="E47" s="475">
        <f>DBS!E42</f>
        <v>0</v>
      </c>
      <c r="F47" s="475">
        <f>DBS!F42</f>
        <v>0</v>
      </c>
      <c r="G47" s="475">
        <f>DBS!G42</f>
        <v>0</v>
      </c>
      <c r="H47" s="475">
        <f>DBS!H42</f>
        <v>0</v>
      </c>
      <c r="I47" s="475">
        <f>DBS!I42</f>
        <v>0</v>
      </c>
      <c r="J47" s="475" t="e">
        <f t="shared" si="0"/>
        <v>#DIV/0!</v>
      </c>
      <c r="K47" s="475" t="e">
        <f t="shared" si="1"/>
        <v>#DIV/0!</v>
      </c>
    </row>
    <row r="48" spans="1:11" s="445" customFormat="1" ht="14.25" x14ac:dyDescent="0.2">
      <c r="A48" s="446">
        <v>38</v>
      </c>
      <c r="B48" s="447" t="s">
        <v>54</v>
      </c>
      <c r="C48" s="475">
        <f>APB!C42</f>
        <v>0</v>
      </c>
      <c r="D48" s="475">
        <f>APB!D42</f>
        <v>0</v>
      </c>
      <c r="E48" s="475">
        <f>APB!E42</f>
        <v>0</v>
      </c>
      <c r="F48" s="475">
        <f>APB!F42</f>
        <v>0</v>
      </c>
      <c r="G48" s="475">
        <f>APB!G42</f>
        <v>0</v>
      </c>
      <c r="H48" s="475">
        <f>APB!H42</f>
        <v>0</v>
      </c>
      <c r="I48" s="475">
        <f>APB!I42</f>
        <v>0</v>
      </c>
      <c r="J48" s="475" t="e">
        <f t="shared" si="0"/>
        <v>#DIV/0!</v>
      </c>
      <c r="K48" s="475" t="e">
        <f t="shared" si="1"/>
        <v>#DIV/0!</v>
      </c>
    </row>
    <row r="49" spans="1:11" s="445" customFormat="1" ht="14.25" x14ac:dyDescent="0.2">
      <c r="A49" s="446">
        <v>39</v>
      </c>
      <c r="B49" s="447" t="s">
        <v>55</v>
      </c>
      <c r="C49" s="475">
        <f>FINO!C42</f>
        <v>0</v>
      </c>
      <c r="D49" s="475">
        <f>FINO!D42</f>
        <v>0</v>
      </c>
      <c r="E49" s="475">
        <f>FINO!E42</f>
        <v>0</v>
      </c>
      <c r="F49" s="475">
        <f>FINO!F42</f>
        <v>0</v>
      </c>
      <c r="G49" s="475">
        <f>FINO!G42</f>
        <v>0</v>
      </c>
      <c r="H49" s="475">
        <f>FINO!H42</f>
        <v>0</v>
      </c>
      <c r="I49" s="475">
        <f>FINO!I42</f>
        <v>0</v>
      </c>
      <c r="J49" s="475" t="e">
        <f t="shared" si="0"/>
        <v>#DIV/0!</v>
      </c>
      <c r="K49" s="475" t="e">
        <f t="shared" si="1"/>
        <v>#DIV/0!</v>
      </c>
    </row>
    <row r="50" spans="1:11" s="445" customFormat="1" ht="14.25" x14ac:dyDescent="0.2">
      <c r="A50" s="446">
        <v>40</v>
      </c>
      <c r="B50" s="447" t="s">
        <v>56</v>
      </c>
      <c r="C50" s="475">
        <f>'Indian Post'!C42</f>
        <v>0</v>
      </c>
      <c r="D50" s="475">
        <f>'Indian Post'!D42</f>
        <v>0</v>
      </c>
      <c r="E50" s="475">
        <f>'Indian Post'!E42</f>
        <v>1</v>
      </c>
      <c r="F50" s="475">
        <f>'Indian Post'!F42</f>
        <v>1</v>
      </c>
      <c r="G50" s="475">
        <f>'Indian Post'!G42</f>
        <v>1120.46</v>
      </c>
      <c r="H50" s="475">
        <f>'Indian Post'!H42</f>
        <v>0</v>
      </c>
      <c r="I50" s="475">
        <f>'Indian Post'!I42</f>
        <v>1120.46</v>
      </c>
      <c r="J50" s="475">
        <f t="shared" si="0"/>
        <v>1120.46</v>
      </c>
      <c r="K50" s="475">
        <f t="shared" si="1"/>
        <v>0</v>
      </c>
    </row>
    <row r="51" spans="1:11" s="445" customFormat="1" ht="14.25" x14ac:dyDescent="0.2">
      <c r="A51" s="446">
        <v>41</v>
      </c>
      <c r="B51" s="447" t="s">
        <v>58</v>
      </c>
      <c r="C51" s="475">
        <f>'Maharashtra GB'!C42</f>
        <v>0</v>
      </c>
      <c r="D51" s="475">
        <f>'Maharashtra GB'!D42</f>
        <v>0</v>
      </c>
      <c r="E51" s="475">
        <f>'Maharashtra GB'!E42</f>
        <v>0</v>
      </c>
      <c r="F51" s="475">
        <f>'Maharashtra GB'!F42</f>
        <v>0</v>
      </c>
      <c r="G51" s="475">
        <f>'Maharashtra GB'!G42</f>
        <v>0</v>
      </c>
      <c r="H51" s="475">
        <f>'Maharashtra GB'!H42</f>
        <v>0</v>
      </c>
      <c r="I51" s="475">
        <f>'Maharashtra GB'!I42</f>
        <v>0</v>
      </c>
      <c r="J51" s="475" t="e">
        <f t="shared" si="0"/>
        <v>#DIV/0!</v>
      </c>
      <c r="K51" s="475" t="e">
        <f t="shared" si="1"/>
        <v>#DIV/0!</v>
      </c>
    </row>
    <row r="52" spans="1:11" s="445" customFormat="1" ht="14.25" x14ac:dyDescent="0.2">
      <c r="A52" s="446">
        <v>42</v>
      </c>
      <c r="B52" s="447" t="s">
        <v>59</v>
      </c>
      <c r="C52" s="475">
        <f>'Vidharbha Konkan GB'!C42</f>
        <v>24</v>
      </c>
      <c r="D52" s="475">
        <f>'Vidharbha Konkan GB'!D42</f>
        <v>8</v>
      </c>
      <c r="E52" s="475">
        <f>'Vidharbha Konkan GB'!E42</f>
        <v>3</v>
      </c>
      <c r="F52" s="475">
        <f>'Vidharbha Konkan GB'!F42</f>
        <v>35</v>
      </c>
      <c r="G52" s="475">
        <f>'Vidharbha Konkan GB'!G42</f>
        <v>54564.35</v>
      </c>
      <c r="H52" s="475">
        <f>'Vidharbha Konkan GB'!H42</f>
        <v>56369.95</v>
      </c>
      <c r="I52" s="475">
        <f>'Vidharbha Konkan GB'!I42</f>
        <v>110934.29999999999</v>
      </c>
      <c r="J52" s="475">
        <f t="shared" si="0"/>
        <v>3169.5514285714285</v>
      </c>
      <c r="K52" s="475">
        <f t="shared" si="1"/>
        <v>103.30912033223156</v>
      </c>
    </row>
    <row r="53" spans="1:11" s="445" customFormat="1" ht="14.25" x14ac:dyDescent="0.2">
      <c r="A53" s="446">
        <v>43</v>
      </c>
      <c r="B53" s="447" t="s">
        <v>61</v>
      </c>
      <c r="C53" s="475">
        <f>M.S.Coop!C42</f>
        <v>23</v>
      </c>
      <c r="D53" s="475">
        <f>M.S.Coop!D42</f>
        <v>142</v>
      </c>
      <c r="E53" s="475">
        <f>M.S.Coop!E42</f>
        <v>43</v>
      </c>
      <c r="F53" s="475">
        <f>M.S.Coop!F42</f>
        <v>208</v>
      </c>
      <c r="G53" s="475">
        <f>M.S.Coop!G42</f>
        <v>403050.57</v>
      </c>
      <c r="H53" s="475">
        <f>M.S.Coop!H42</f>
        <v>312548.82</v>
      </c>
      <c r="I53" s="475">
        <f>M.S.Coop!I42</f>
        <v>715599.39</v>
      </c>
      <c r="J53" s="475">
        <f t="shared" si="0"/>
        <v>3440.3816826923075</v>
      </c>
      <c r="K53" s="475">
        <f t="shared" si="1"/>
        <v>77.54580771340926</v>
      </c>
    </row>
    <row r="54" spans="1:11" s="444" customFormat="1" ht="15" x14ac:dyDescent="0.2">
      <c r="A54" s="552" t="s">
        <v>63</v>
      </c>
      <c r="B54" s="553"/>
      <c r="C54" s="476">
        <f t="shared" ref="C54:I54" si="2">SUM(C4:C53)</f>
        <v>172</v>
      </c>
      <c r="D54" s="476">
        <f t="shared" si="2"/>
        <v>273</v>
      </c>
      <c r="E54" s="476">
        <f t="shared" si="2"/>
        <v>164</v>
      </c>
      <c r="F54" s="476">
        <f t="shared" si="2"/>
        <v>609</v>
      </c>
      <c r="G54" s="477">
        <f t="shared" si="2"/>
        <v>2970014.1</v>
      </c>
      <c r="H54" s="477">
        <f t="shared" si="2"/>
        <v>2574443.8899999997</v>
      </c>
      <c r="I54" s="477">
        <f t="shared" si="2"/>
        <v>5544457.9900000002</v>
      </c>
      <c r="J54" s="477">
        <f t="shared" si="0"/>
        <v>9104.2003119868641</v>
      </c>
      <c r="K54" s="477">
        <f t="shared" si="1"/>
        <v>86.681200941099902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8" width="11" style="2" customWidth="1"/>
    <col min="9" max="9" width="10.42578125" style="2" customWidth="1"/>
    <col min="10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195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49" customFormat="1" ht="14.25" x14ac:dyDescent="0.2">
      <c r="A11" s="450">
        <v>1</v>
      </c>
      <c r="B11" s="451" t="s">
        <v>13</v>
      </c>
      <c r="C11" s="475">
        <f>BOB!C43</f>
        <v>11</v>
      </c>
      <c r="D11" s="475">
        <f>BOB!D43</f>
        <v>4</v>
      </c>
      <c r="E11" s="475">
        <f>BOB!E43</f>
        <v>66</v>
      </c>
      <c r="F11" s="475">
        <f>BOB!F43</f>
        <v>81</v>
      </c>
      <c r="G11" s="475">
        <f>BOB!G43</f>
        <v>1720342.97</v>
      </c>
      <c r="H11" s="475">
        <f>BOB!H43</f>
        <v>352639.74</v>
      </c>
      <c r="I11" s="475">
        <f>BOB!I43</f>
        <v>2072982.71</v>
      </c>
      <c r="J11" s="475">
        <f t="shared" ref="J11:J54" si="0">(I11/F11)</f>
        <v>25592.379135802468</v>
      </c>
      <c r="K11" s="475">
        <f t="shared" ref="K11:K54" si="1">(H11/G11)*100</f>
        <v>20.498223095595876</v>
      </c>
    </row>
    <row r="12" spans="1:11" s="449" customFormat="1" ht="14.25" x14ac:dyDescent="0.2">
      <c r="A12" s="450">
        <v>2</v>
      </c>
      <c r="B12" s="451" t="s">
        <v>14</v>
      </c>
      <c r="C12" s="475">
        <f>BOI!C43</f>
        <v>1</v>
      </c>
      <c r="D12" s="475">
        <f>BOI!D43</f>
        <v>2</v>
      </c>
      <c r="E12" s="475">
        <f>BOI!E43</f>
        <v>36</v>
      </c>
      <c r="F12" s="475">
        <f>BOI!F43</f>
        <v>39</v>
      </c>
      <c r="G12" s="475">
        <f>BOI!G43</f>
        <v>1064440.3</v>
      </c>
      <c r="H12" s="475">
        <f>BOI!H43</f>
        <v>306713.71999999997</v>
      </c>
      <c r="I12" s="475">
        <f>BOI!I43</f>
        <v>1371154.02</v>
      </c>
      <c r="J12" s="475">
        <f t="shared" si="0"/>
        <v>35157.795384615383</v>
      </c>
      <c r="K12" s="475">
        <f t="shared" si="1"/>
        <v>28.814553526393162</v>
      </c>
    </row>
    <row r="13" spans="1:11" s="449" customFormat="1" ht="14.25" x14ac:dyDescent="0.2">
      <c r="A13" s="450">
        <v>3</v>
      </c>
      <c r="B13" s="451" t="s">
        <v>15</v>
      </c>
      <c r="C13" s="475">
        <f>BM!C43</f>
        <v>8</v>
      </c>
      <c r="D13" s="475">
        <f>BM!D43</f>
        <v>4</v>
      </c>
      <c r="E13" s="475">
        <f>BM!E43</f>
        <v>41</v>
      </c>
      <c r="F13" s="475">
        <f>BM!F43</f>
        <v>53</v>
      </c>
      <c r="G13" s="475">
        <f>BM!G43</f>
        <v>1065957.45</v>
      </c>
      <c r="H13" s="475">
        <f>BM!H43</f>
        <v>280785.99</v>
      </c>
      <c r="I13" s="475">
        <f>BM!I43</f>
        <v>1346743.44</v>
      </c>
      <c r="J13" s="475">
        <f t="shared" si="0"/>
        <v>25410.253584905658</v>
      </c>
      <c r="K13" s="475">
        <f t="shared" si="1"/>
        <v>26.341200579816764</v>
      </c>
    </row>
    <row r="14" spans="1:11" s="449" customFormat="1" ht="14.25" x14ac:dyDescent="0.2">
      <c r="A14" s="450">
        <v>4</v>
      </c>
      <c r="B14" s="451" t="s">
        <v>16</v>
      </c>
      <c r="C14" s="475">
        <f>CB!C43</f>
        <v>5</v>
      </c>
      <c r="D14" s="475">
        <f>CB!D43</f>
        <v>3</v>
      </c>
      <c r="E14" s="475">
        <f>CB!E43</f>
        <v>59</v>
      </c>
      <c r="F14" s="475">
        <f>CB!F43</f>
        <v>67</v>
      </c>
      <c r="G14" s="475">
        <f>CB!G43</f>
        <v>1516471.94</v>
      </c>
      <c r="H14" s="475">
        <f>CB!H43</f>
        <v>227233.85</v>
      </c>
      <c r="I14" s="475">
        <f>CB!I43</f>
        <v>1743705.79</v>
      </c>
      <c r="J14" s="475">
        <f t="shared" si="0"/>
        <v>26025.459552238808</v>
      </c>
      <c r="K14" s="475">
        <f t="shared" si="1"/>
        <v>14.984375510436415</v>
      </c>
    </row>
    <row r="15" spans="1:11" s="449" customFormat="1" ht="14.25" x14ac:dyDescent="0.2">
      <c r="A15" s="450">
        <v>5</v>
      </c>
      <c r="B15" s="451" t="s">
        <v>17</v>
      </c>
      <c r="C15" s="475">
        <f>CBI!C43</f>
        <v>4</v>
      </c>
      <c r="D15" s="475">
        <f>CBI!D43</f>
        <v>4</v>
      </c>
      <c r="E15" s="475">
        <f>CBI!E43</f>
        <v>22</v>
      </c>
      <c r="F15" s="475">
        <f>CBI!F43</f>
        <v>30</v>
      </c>
      <c r="G15" s="475">
        <f>CBI!G43</f>
        <v>359986.58</v>
      </c>
      <c r="H15" s="475">
        <f>CBI!H43</f>
        <v>118449.84</v>
      </c>
      <c r="I15" s="475">
        <f>CBI!I43</f>
        <v>478436.42000000004</v>
      </c>
      <c r="J15" s="475">
        <f t="shared" si="0"/>
        <v>15947.880666666668</v>
      </c>
      <c r="K15" s="475">
        <f t="shared" si="1"/>
        <v>32.903959919839231</v>
      </c>
    </row>
    <row r="16" spans="1:11" s="449" customFormat="1" ht="14.25" x14ac:dyDescent="0.2">
      <c r="A16" s="450">
        <v>6</v>
      </c>
      <c r="B16" s="451" t="s">
        <v>18</v>
      </c>
      <c r="C16" s="475">
        <f>IB!C43</f>
        <v>0</v>
      </c>
      <c r="D16" s="475">
        <f>IB!D43</f>
        <v>3</v>
      </c>
      <c r="E16" s="475">
        <f>IB!E43</f>
        <v>32</v>
      </c>
      <c r="F16" s="475">
        <f>IB!F43</f>
        <v>35</v>
      </c>
      <c r="G16" s="475">
        <f>IB!G43</f>
        <v>512570.44</v>
      </c>
      <c r="H16" s="475">
        <f>IB!H43</f>
        <v>98000.06</v>
      </c>
      <c r="I16" s="475">
        <f>IB!I43</f>
        <v>610570.5</v>
      </c>
      <c r="J16" s="475">
        <f t="shared" si="0"/>
        <v>17444.871428571427</v>
      </c>
      <c r="K16" s="475">
        <f t="shared" si="1"/>
        <v>19.119335090802348</v>
      </c>
    </row>
    <row r="17" spans="1:11" s="449" customFormat="1" ht="14.25" x14ac:dyDescent="0.2">
      <c r="A17" s="450">
        <v>7</v>
      </c>
      <c r="B17" s="451" t="s">
        <v>19</v>
      </c>
      <c r="C17" s="475">
        <f>IOB!C43</f>
        <v>0</v>
      </c>
      <c r="D17" s="475">
        <f>IOB!D43</f>
        <v>1</v>
      </c>
      <c r="E17" s="475">
        <f>IOB!E43</f>
        <v>16</v>
      </c>
      <c r="F17" s="475">
        <f>IOB!F43</f>
        <v>17</v>
      </c>
      <c r="G17" s="475">
        <f>IOB!G43</f>
        <v>202992.81</v>
      </c>
      <c r="H17" s="475">
        <f>IOB!H43</f>
        <v>57408.91</v>
      </c>
      <c r="I17" s="475">
        <f>IOB!I43</f>
        <v>260401.72</v>
      </c>
      <c r="J17" s="475">
        <f t="shared" si="0"/>
        <v>15317.748235294117</v>
      </c>
      <c r="K17" s="475">
        <f t="shared" si="1"/>
        <v>28.281252917283133</v>
      </c>
    </row>
    <row r="18" spans="1:11" s="449" customFormat="1" ht="14.25" x14ac:dyDescent="0.2">
      <c r="A18" s="450">
        <v>8</v>
      </c>
      <c r="B18" s="451" t="s">
        <v>20</v>
      </c>
      <c r="C18" s="475">
        <f>PSB!C43</f>
        <v>0</v>
      </c>
      <c r="D18" s="475">
        <f>PSB!D43</f>
        <v>0</v>
      </c>
      <c r="E18" s="475">
        <f>PSB!E43</f>
        <v>3</v>
      </c>
      <c r="F18" s="475">
        <f>PSB!F43</f>
        <v>3</v>
      </c>
      <c r="G18" s="475">
        <f>PSB!G43</f>
        <v>32521.5</v>
      </c>
      <c r="H18" s="475">
        <f>PSB!H43</f>
        <v>11310.79</v>
      </c>
      <c r="I18" s="475">
        <f>PSB!I43</f>
        <v>43832.29</v>
      </c>
      <c r="J18" s="475">
        <f t="shared" si="0"/>
        <v>14610.763333333334</v>
      </c>
      <c r="K18" s="475">
        <f t="shared" si="1"/>
        <v>34.779422843349792</v>
      </c>
    </row>
    <row r="19" spans="1:11" s="449" customFormat="1" ht="14.25" x14ac:dyDescent="0.2">
      <c r="A19" s="450">
        <v>9</v>
      </c>
      <c r="B19" s="451" t="s">
        <v>21</v>
      </c>
      <c r="C19" s="475">
        <f>PNB!C43</f>
        <v>1</v>
      </c>
      <c r="D19" s="475">
        <f>PNB!D43</f>
        <v>0</v>
      </c>
      <c r="E19" s="475">
        <f>PNB!E43</f>
        <v>44</v>
      </c>
      <c r="F19" s="475">
        <f>PNB!F43</f>
        <v>45</v>
      </c>
      <c r="G19" s="475">
        <f>PNB!G43</f>
        <v>844540.64</v>
      </c>
      <c r="H19" s="475">
        <f>PNB!H43</f>
        <v>372189.13</v>
      </c>
      <c r="I19" s="475">
        <f>PNB!I43</f>
        <v>1216729.77</v>
      </c>
      <c r="J19" s="475">
        <f t="shared" si="0"/>
        <v>27038.439333333336</v>
      </c>
      <c r="K19" s="475">
        <f t="shared" si="1"/>
        <v>44.070008282845926</v>
      </c>
    </row>
    <row r="20" spans="1:11" s="449" customFormat="1" ht="14.25" x14ac:dyDescent="0.2">
      <c r="A20" s="450">
        <v>10</v>
      </c>
      <c r="B20" s="451" t="s">
        <v>22</v>
      </c>
      <c r="C20" s="475">
        <f>SBI!C43</f>
        <v>1</v>
      </c>
      <c r="D20" s="475">
        <f>SBI!D43</f>
        <v>7</v>
      </c>
      <c r="E20" s="475">
        <f>SBI!E43</f>
        <v>88</v>
      </c>
      <c r="F20" s="475">
        <f>SBI!F43</f>
        <v>96</v>
      </c>
      <c r="G20" s="475">
        <f>SBI!G43</f>
        <v>3426301.35</v>
      </c>
      <c r="H20" s="475">
        <f>SBI!H43</f>
        <v>1390375.05</v>
      </c>
      <c r="I20" s="475">
        <f>SBI!I43</f>
        <v>4816676.4000000004</v>
      </c>
      <c r="J20" s="475">
        <f t="shared" si="0"/>
        <v>50173.712500000001</v>
      </c>
      <c r="K20" s="475">
        <f t="shared" si="1"/>
        <v>40.579473548057884</v>
      </c>
    </row>
    <row r="21" spans="1:11" s="449" customFormat="1" ht="14.25" x14ac:dyDescent="0.2">
      <c r="A21" s="450">
        <v>11</v>
      </c>
      <c r="B21" s="451" t="s">
        <v>23</v>
      </c>
      <c r="C21" s="475">
        <f>UCO!C43</f>
        <v>1</v>
      </c>
      <c r="D21" s="475">
        <f>UCO!D43</f>
        <v>0</v>
      </c>
      <c r="E21" s="475">
        <f>UCO!E43</f>
        <v>13</v>
      </c>
      <c r="F21" s="475">
        <f>UCO!F43</f>
        <v>14</v>
      </c>
      <c r="G21" s="475">
        <f>UCO!G43</f>
        <v>97784.77</v>
      </c>
      <c r="H21" s="475">
        <f>UCO!H43</f>
        <v>29982.42</v>
      </c>
      <c r="I21" s="475">
        <f>UCO!I43</f>
        <v>127767.19</v>
      </c>
      <c r="J21" s="475">
        <f t="shared" si="0"/>
        <v>9126.2278571428578</v>
      </c>
      <c r="K21" s="475">
        <f t="shared" si="1"/>
        <v>30.661645980248249</v>
      </c>
    </row>
    <row r="22" spans="1:11" s="449" customFormat="1" ht="14.25" x14ac:dyDescent="0.2">
      <c r="A22" s="450">
        <v>12</v>
      </c>
      <c r="B22" s="451" t="s">
        <v>24</v>
      </c>
      <c r="C22" s="475">
        <f>UBI!C43</f>
        <v>5</v>
      </c>
      <c r="D22" s="475">
        <f>UBI!D43</f>
        <v>3</v>
      </c>
      <c r="E22" s="475">
        <f>UBI!E43</f>
        <v>63</v>
      </c>
      <c r="F22" s="475">
        <f>UBI!F43</f>
        <v>71</v>
      </c>
      <c r="G22" s="475">
        <f>UBI!G43</f>
        <v>1565193.54</v>
      </c>
      <c r="H22" s="475">
        <f>UBI!H43</f>
        <v>389572.22</v>
      </c>
      <c r="I22" s="475">
        <f>UBI!I43</f>
        <v>1954765.76</v>
      </c>
      <c r="J22" s="475">
        <f t="shared" si="0"/>
        <v>27531.912112676055</v>
      </c>
      <c r="K22" s="475">
        <f t="shared" si="1"/>
        <v>24.889715555559981</v>
      </c>
    </row>
    <row r="23" spans="1:11" s="449" customFormat="1" ht="14.25" x14ac:dyDescent="0.2">
      <c r="A23" s="450">
        <v>13</v>
      </c>
      <c r="B23" s="451" t="s">
        <v>26</v>
      </c>
      <c r="C23" s="475">
        <f>AXIS!C43</f>
        <v>0</v>
      </c>
      <c r="D23" s="475">
        <f>AXIS!D43</f>
        <v>3</v>
      </c>
      <c r="E23" s="475">
        <f>AXIS!E43</f>
        <v>65</v>
      </c>
      <c r="F23" s="475">
        <f>AXIS!F43</f>
        <v>68</v>
      </c>
      <c r="G23" s="475">
        <f>AXIS!G43</f>
        <v>1445408.65</v>
      </c>
      <c r="H23" s="475">
        <f>AXIS!H43</f>
        <v>2352614.5099999998</v>
      </c>
      <c r="I23" s="475">
        <f>AXIS!I43</f>
        <v>3798023.1599999997</v>
      </c>
      <c r="J23" s="475">
        <f t="shared" si="0"/>
        <v>55853.281764705876</v>
      </c>
      <c r="K23" s="475">
        <f t="shared" si="1"/>
        <v>162.76466243646738</v>
      </c>
    </row>
    <row r="24" spans="1:11" s="449" customFormat="1" ht="14.25" x14ac:dyDescent="0.2">
      <c r="A24" s="450">
        <v>14</v>
      </c>
      <c r="B24" s="451" t="s">
        <v>27</v>
      </c>
      <c r="C24" s="475">
        <f>BANDHAN!C43</f>
        <v>0</v>
      </c>
      <c r="D24" s="475">
        <f>BANDHAN!D43</f>
        <v>2</v>
      </c>
      <c r="E24" s="475">
        <f>BANDHAN!E43</f>
        <v>23</v>
      </c>
      <c r="F24" s="475">
        <f>BANDHAN!F43</f>
        <v>25</v>
      </c>
      <c r="G24" s="475">
        <f>BANDHAN!G43</f>
        <v>144101.29999999999</v>
      </c>
      <c r="H24" s="475">
        <f>BANDHAN!H43</f>
        <v>135540.31</v>
      </c>
      <c r="I24" s="475">
        <f>BANDHAN!I43</f>
        <v>279641.61</v>
      </c>
      <c r="J24" s="475">
        <f t="shared" si="0"/>
        <v>11185.6644</v>
      </c>
      <c r="K24" s="475">
        <f t="shared" si="1"/>
        <v>94.059047350717876</v>
      </c>
    </row>
    <row r="25" spans="1:11" s="449" customFormat="1" ht="14.25" x14ac:dyDescent="0.2">
      <c r="A25" s="450">
        <v>15</v>
      </c>
      <c r="B25" s="451" t="s">
        <v>28</v>
      </c>
      <c r="C25" s="475">
        <f>'CSB(CATHOLIC)'!C43</f>
        <v>0</v>
      </c>
      <c r="D25" s="475">
        <f>'CSB(CATHOLIC)'!D43</f>
        <v>0</v>
      </c>
      <c r="E25" s="475">
        <f>'CSB(CATHOLIC)'!E43</f>
        <v>8</v>
      </c>
      <c r="F25" s="475">
        <f>'CSB(CATHOLIC)'!F43</f>
        <v>8</v>
      </c>
      <c r="G25" s="475">
        <f>'CSB(CATHOLIC)'!G43</f>
        <v>34253.300000000003</v>
      </c>
      <c r="H25" s="475">
        <f>'CSB(CATHOLIC)'!H43</f>
        <v>16134.57</v>
      </c>
      <c r="I25" s="475">
        <f>'CSB(CATHOLIC)'!I43</f>
        <v>50387.87</v>
      </c>
      <c r="J25" s="475">
        <f t="shared" si="0"/>
        <v>6298.4837500000003</v>
      </c>
      <c r="K25" s="475">
        <f t="shared" si="1"/>
        <v>47.103695118426543</v>
      </c>
    </row>
    <row r="26" spans="1:11" s="449" customFormat="1" ht="14.25" x14ac:dyDescent="0.2">
      <c r="A26" s="450">
        <v>16</v>
      </c>
      <c r="B26" s="451" t="s">
        <v>29</v>
      </c>
      <c r="C26" s="475">
        <f>DCB!C43</f>
        <v>0</v>
      </c>
      <c r="D26" s="475">
        <f>DCB!D43</f>
        <v>0</v>
      </c>
      <c r="E26" s="475">
        <f>DCB!E43</f>
        <v>8</v>
      </c>
      <c r="F26" s="475">
        <f>DCB!F43</f>
        <v>8</v>
      </c>
      <c r="G26" s="475">
        <f>DCB!G43</f>
        <v>134294.37</v>
      </c>
      <c r="H26" s="475">
        <f>DCB!H43</f>
        <v>83780.63</v>
      </c>
      <c r="I26" s="475">
        <f>DCB!I43</f>
        <v>218075</v>
      </c>
      <c r="J26" s="475">
        <f t="shared" si="0"/>
        <v>27259.375</v>
      </c>
      <c r="K26" s="475">
        <f t="shared" si="1"/>
        <v>62.385809621058584</v>
      </c>
    </row>
    <row r="27" spans="1:11" s="449" customFormat="1" ht="14.25" x14ac:dyDescent="0.2">
      <c r="A27" s="450">
        <v>17</v>
      </c>
      <c r="B27" s="451" t="s">
        <v>30</v>
      </c>
      <c r="C27" s="475">
        <f>DHANLAXMI!C43</f>
        <v>0</v>
      </c>
      <c r="D27" s="475">
        <f>DHANLAXMI!D43</f>
        <v>0</v>
      </c>
      <c r="E27" s="475">
        <f>DHANLAXMI!E43</f>
        <v>6</v>
      </c>
      <c r="F27" s="475">
        <f>DHANLAXMI!F43</f>
        <v>6</v>
      </c>
      <c r="G27" s="475">
        <f>DHANLAXMI!G43</f>
        <v>12714.97</v>
      </c>
      <c r="H27" s="475">
        <f>DHANLAXMI!H43</f>
        <v>10341.33</v>
      </c>
      <c r="I27" s="475">
        <f>DHANLAXMI!I43</f>
        <v>23056.3</v>
      </c>
      <c r="J27" s="475">
        <f t="shared" si="0"/>
        <v>3842.7166666666667</v>
      </c>
      <c r="K27" s="475">
        <f t="shared" si="1"/>
        <v>81.331926068248691</v>
      </c>
    </row>
    <row r="28" spans="1:11" s="449" customFormat="1" ht="14.25" x14ac:dyDescent="0.2">
      <c r="A28" s="450">
        <v>18</v>
      </c>
      <c r="B28" s="451" t="s">
        <v>31</v>
      </c>
      <c r="C28" s="475">
        <f>FEDERAL!C43</f>
        <v>1</v>
      </c>
      <c r="D28" s="475">
        <f>FEDERAL!D43</f>
        <v>1</v>
      </c>
      <c r="E28" s="475">
        <f>FEDERAL!E43</f>
        <v>11</v>
      </c>
      <c r="F28" s="475">
        <f>FEDERAL!F43</f>
        <v>13</v>
      </c>
      <c r="G28" s="475">
        <f>FEDERAL!G43</f>
        <v>201070.93</v>
      </c>
      <c r="H28" s="475">
        <f>FEDERAL!H43</f>
        <v>419015.01</v>
      </c>
      <c r="I28" s="475">
        <f>FEDERAL!I43</f>
        <v>620085.93999999994</v>
      </c>
      <c r="J28" s="475">
        <f t="shared" si="0"/>
        <v>47698.918461538458</v>
      </c>
      <c r="K28" s="475">
        <f t="shared" si="1"/>
        <v>208.39164070111974</v>
      </c>
    </row>
    <row r="29" spans="1:11" s="449" customFormat="1" ht="14.25" x14ac:dyDescent="0.2">
      <c r="A29" s="450">
        <v>19</v>
      </c>
      <c r="B29" s="451" t="s">
        <v>32</v>
      </c>
      <c r="C29" s="475">
        <f>HDFC!C43</f>
        <v>6</v>
      </c>
      <c r="D29" s="475">
        <f>HDFC!D43</f>
        <v>4</v>
      </c>
      <c r="E29" s="475">
        <f>HDFC!E43</f>
        <v>57</v>
      </c>
      <c r="F29" s="475">
        <f>HDFC!F43</f>
        <v>67</v>
      </c>
      <c r="G29" s="475">
        <f>HDFC!G43</f>
        <v>2461472.46</v>
      </c>
      <c r="H29" s="475">
        <f>HDFC!H43</f>
        <v>1863879.37</v>
      </c>
      <c r="I29" s="475">
        <f>HDFC!I43</f>
        <v>4325351.83</v>
      </c>
      <c r="J29" s="475">
        <f t="shared" si="0"/>
        <v>64557.49</v>
      </c>
      <c r="K29" s="475">
        <f t="shared" si="1"/>
        <v>75.72212975318034</v>
      </c>
    </row>
    <row r="30" spans="1:11" s="449" customFormat="1" ht="14.25" x14ac:dyDescent="0.2">
      <c r="A30" s="450">
        <v>20</v>
      </c>
      <c r="B30" s="451" t="s">
        <v>33</v>
      </c>
      <c r="C30" s="475">
        <f>ICICI!C43</f>
        <v>3</v>
      </c>
      <c r="D30" s="475">
        <f>ICICI!D43</f>
        <v>3</v>
      </c>
      <c r="E30" s="475">
        <f>ICICI!E43</f>
        <v>64</v>
      </c>
      <c r="F30" s="475">
        <f>ICICI!F43</f>
        <v>70</v>
      </c>
      <c r="G30" s="475">
        <f>ICICI!G43</f>
        <v>2229800.56</v>
      </c>
      <c r="H30" s="475">
        <f>ICICI!H43</f>
        <v>2776726.99</v>
      </c>
      <c r="I30" s="475">
        <f>ICICI!I43</f>
        <v>5006527.5500000007</v>
      </c>
      <c r="J30" s="475">
        <f t="shared" si="0"/>
        <v>71521.822142857156</v>
      </c>
      <c r="K30" s="475">
        <f t="shared" si="1"/>
        <v>124.52804254385872</v>
      </c>
    </row>
    <row r="31" spans="1:11" s="449" customFormat="1" ht="14.25" x14ac:dyDescent="0.2">
      <c r="A31" s="450">
        <v>21</v>
      </c>
      <c r="B31" s="451" t="s">
        <v>34</v>
      </c>
      <c r="C31" s="475">
        <f>IDBI!C43</f>
        <v>1</v>
      </c>
      <c r="D31" s="475">
        <f>IDBI!D43</f>
        <v>1</v>
      </c>
      <c r="E31" s="475">
        <f>IDBI!E43</f>
        <v>29</v>
      </c>
      <c r="F31" s="475">
        <f>IDBI!F43</f>
        <v>31</v>
      </c>
      <c r="G31" s="475">
        <f>IDBI!G43</f>
        <v>868555.82</v>
      </c>
      <c r="H31" s="475">
        <f>IDBI!H43</f>
        <v>634592.32999999996</v>
      </c>
      <c r="I31" s="475">
        <f>IDBI!I43</f>
        <v>1503148.15</v>
      </c>
      <c r="J31" s="475">
        <f t="shared" si="0"/>
        <v>48488.649999999994</v>
      </c>
      <c r="K31" s="475">
        <f t="shared" si="1"/>
        <v>73.062929910480591</v>
      </c>
    </row>
    <row r="32" spans="1:11" s="449" customFormat="1" ht="14.25" x14ac:dyDescent="0.2">
      <c r="A32" s="450">
        <v>22</v>
      </c>
      <c r="B32" s="451" t="s">
        <v>35</v>
      </c>
      <c r="C32" s="475">
        <f>IDFC!C43</f>
        <v>0</v>
      </c>
      <c r="D32" s="475">
        <f>IDFC!D43</f>
        <v>0</v>
      </c>
      <c r="E32" s="475">
        <f>IDFC!E43</f>
        <v>16</v>
      </c>
      <c r="F32" s="475">
        <f>IDFC!F43</f>
        <v>16</v>
      </c>
      <c r="G32" s="475">
        <f>IDFC!G43</f>
        <v>199941.7</v>
      </c>
      <c r="H32" s="475">
        <f>IDFC!H43</f>
        <v>309352.58</v>
      </c>
      <c r="I32" s="475">
        <f>IDFC!I43</f>
        <v>509294.28</v>
      </c>
      <c r="J32" s="475">
        <f t="shared" si="0"/>
        <v>31830.892500000002</v>
      </c>
      <c r="K32" s="475">
        <f t="shared" si="1"/>
        <v>154.72139128555975</v>
      </c>
    </row>
    <row r="33" spans="1:11" s="449" customFormat="1" ht="14.25" x14ac:dyDescent="0.2">
      <c r="A33" s="450">
        <v>23</v>
      </c>
      <c r="B33" s="451" t="s">
        <v>36</v>
      </c>
      <c r="C33" s="475">
        <f>INDUSIND!C43</f>
        <v>0</v>
      </c>
      <c r="D33" s="475">
        <f>INDUSIND!D43</f>
        <v>0</v>
      </c>
      <c r="E33" s="475">
        <f>INDUSIND!E43</f>
        <v>30</v>
      </c>
      <c r="F33" s="475">
        <f>INDUSIND!F43</f>
        <v>30</v>
      </c>
      <c r="G33" s="475">
        <f>INDUSIND!G43</f>
        <v>254594.33</v>
      </c>
      <c r="H33" s="475">
        <f>INDUSIND!H43</f>
        <v>120095.13</v>
      </c>
      <c r="I33" s="475">
        <f>INDUSIND!I43</f>
        <v>374689.45999999996</v>
      </c>
      <c r="J33" s="475">
        <f t="shared" si="0"/>
        <v>12489.648666666666</v>
      </c>
      <c r="K33" s="475">
        <f t="shared" si="1"/>
        <v>47.171172272375436</v>
      </c>
    </row>
    <row r="34" spans="1:11" s="449" customFormat="1" ht="14.25" x14ac:dyDescent="0.2">
      <c r="A34" s="450">
        <v>24</v>
      </c>
      <c r="B34" s="451" t="s">
        <v>37</v>
      </c>
      <c r="C34" s="475">
        <f>KB!C43</f>
        <v>0</v>
      </c>
      <c r="D34" s="475">
        <f>KB!D43</f>
        <v>0</v>
      </c>
      <c r="E34" s="475">
        <f>KB!E43</f>
        <v>12</v>
      </c>
      <c r="F34" s="475">
        <f>KB!F43</f>
        <v>12</v>
      </c>
      <c r="G34" s="475">
        <f>KB!G43</f>
        <v>101413.7</v>
      </c>
      <c r="H34" s="475">
        <f>KB!H43</f>
        <v>61834.33</v>
      </c>
      <c r="I34" s="475">
        <f>KB!I43</f>
        <v>163248.03</v>
      </c>
      <c r="J34" s="475">
        <f t="shared" si="0"/>
        <v>13604.002500000001</v>
      </c>
      <c r="K34" s="475">
        <f t="shared" si="1"/>
        <v>60.972363694451538</v>
      </c>
    </row>
    <row r="35" spans="1:11" s="449" customFormat="1" ht="14.25" x14ac:dyDescent="0.2">
      <c r="A35" s="450">
        <v>25</v>
      </c>
      <c r="B35" s="451" t="s">
        <v>38</v>
      </c>
      <c r="C35" s="475">
        <f>KARUR!C43</f>
        <v>0</v>
      </c>
      <c r="D35" s="475">
        <f>KARUR!D43</f>
        <v>0</v>
      </c>
      <c r="E35" s="475">
        <f>KARUR!E43</f>
        <v>6</v>
      </c>
      <c r="F35" s="475">
        <f>KARUR!F43</f>
        <v>6</v>
      </c>
      <c r="G35" s="475">
        <f>KARUR!G43</f>
        <v>51689.36</v>
      </c>
      <c r="H35" s="475">
        <f>KARUR!H43</f>
        <v>55921.15</v>
      </c>
      <c r="I35" s="475">
        <f>KARUR!I43</f>
        <v>107610.51000000001</v>
      </c>
      <c r="J35" s="475">
        <f t="shared" si="0"/>
        <v>17935.085000000003</v>
      </c>
      <c r="K35" s="475">
        <f t="shared" si="1"/>
        <v>108.18696536385826</v>
      </c>
    </row>
    <row r="36" spans="1:11" s="449" customFormat="1" ht="14.25" x14ac:dyDescent="0.2">
      <c r="A36" s="450">
        <v>26</v>
      </c>
      <c r="B36" s="451" t="s">
        <v>39</v>
      </c>
      <c r="C36" s="475">
        <f>KOTAK!C43</f>
        <v>1</v>
      </c>
      <c r="D36" s="475">
        <f>KOTAK!D43</f>
        <v>1</v>
      </c>
      <c r="E36" s="475">
        <f>KOTAK!E43</f>
        <v>32</v>
      </c>
      <c r="F36" s="475">
        <f>KOTAK!F43</f>
        <v>34</v>
      </c>
      <c r="G36" s="475">
        <f>KOTAK!G43</f>
        <v>636230.40000000002</v>
      </c>
      <c r="H36" s="475">
        <f>KOTAK!H43</f>
        <v>327859.28999999998</v>
      </c>
      <c r="I36" s="475">
        <f>KOTAK!I43</f>
        <v>964089.69</v>
      </c>
      <c r="J36" s="475">
        <f t="shared" si="0"/>
        <v>28355.579117647056</v>
      </c>
      <c r="K36" s="475">
        <f t="shared" si="1"/>
        <v>51.531534802486647</v>
      </c>
    </row>
    <row r="37" spans="1:11" s="449" customFormat="1" ht="14.25" x14ac:dyDescent="0.2">
      <c r="A37" s="450">
        <v>27</v>
      </c>
      <c r="B37" s="451" t="s">
        <v>40</v>
      </c>
      <c r="C37" s="475">
        <f>RBL!C43</f>
        <v>0</v>
      </c>
      <c r="D37" s="475">
        <f>RBL!D43</f>
        <v>0</v>
      </c>
      <c r="E37" s="475">
        <f>RBL!E43</f>
        <v>10</v>
      </c>
      <c r="F37" s="475">
        <f>RBL!F43</f>
        <v>10</v>
      </c>
      <c r="G37" s="475">
        <f>RBL!G43</f>
        <v>98893.7</v>
      </c>
      <c r="H37" s="475">
        <f>RBL!H43</f>
        <v>20598.310000000001</v>
      </c>
      <c r="I37" s="475">
        <f>RBL!I43</f>
        <v>119492.01</v>
      </c>
      <c r="J37" s="475">
        <f t="shared" si="0"/>
        <v>11949.200999999999</v>
      </c>
      <c r="K37" s="475">
        <f t="shared" si="1"/>
        <v>20.828738332168786</v>
      </c>
    </row>
    <row r="38" spans="1:11" s="449" customFormat="1" ht="14.25" x14ac:dyDescent="0.2">
      <c r="A38" s="450">
        <v>28</v>
      </c>
      <c r="B38" s="451" t="s">
        <v>41</v>
      </c>
      <c r="C38" s="475">
        <f>YES!C43</f>
        <v>0</v>
      </c>
      <c r="D38" s="475">
        <f>YES!D43</f>
        <v>0</v>
      </c>
      <c r="E38" s="475">
        <f>YES!E43</f>
        <v>18</v>
      </c>
      <c r="F38" s="475">
        <f>YES!F43</f>
        <v>18</v>
      </c>
      <c r="G38" s="475">
        <f>YES!G43</f>
        <v>209155.61</v>
      </c>
      <c r="H38" s="475">
        <f>YES!H43</f>
        <v>96262.29</v>
      </c>
      <c r="I38" s="475">
        <f>YES!I43</f>
        <v>305417.89999999997</v>
      </c>
      <c r="J38" s="475">
        <f t="shared" si="0"/>
        <v>16967.661111111109</v>
      </c>
      <c r="K38" s="475">
        <f t="shared" si="1"/>
        <v>46.024244819443282</v>
      </c>
    </row>
    <row r="39" spans="1:11" s="449" customFormat="1" ht="14.25" x14ac:dyDescent="0.2">
      <c r="A39" s="450">
        <v>29</v>
      </c>
      <c r="B39" s="451" t="s">
        <v>43</v>
      </c>
      <c r="C39" s="475">
        <f>AU!C43</f>
        <v>1</v>
      </c>
      <c r="D39" s="475">
        <f>AU!D43</f>
        <v>0</v>
      </c>
      <c r="E39" s="475">
        <f>AU!E43</f>
        <v>10</v>
      </c>
      <c r="F39" s="475">
        <f>AU!F43</f>
        <v>11</v>
      </c>
      <c r="G39" s="475">
        <f>AU!G43</f>
        <v>49584.42</v>
      </c>
      <c r="H39" s="475">
        <f>AU!H43</f>
        <v>97658.42</v>
      </c>
      <c r="I39" s="475">
        <f>AU!I43</f>
        <v>147242.84</v>
      </c>
      <c r="J39" s="475">
        <f t="shared" si="0"/>
        <v>13385.712727272727</v>
      </c>
      <c r="K39" s="475">
        <f t="shared" si="1"/>
        <v>196.95384154942218</v>
      </c>
    </row>
    <row r="40" spans="1:11" s="449" customFormat="1" ht="14.25" x14ac:dyDescent="0.2">
      <c r="A40" s="450">
        <v>30</v>
      </c>
      <c r="B40" s="451" t="s">
        <v>44</v>
      </c>
      <c r="C40" s="475">
        <f>Equitas!C43</f>
        <v>0</v>
      </c>
      <c r="D40" s="475">
        <f>Equitas!D43</f>
        <v>0</v>
      </c>
      <c r="E40" s="475">
        <f>Equitas!E43</f>
        <v>6</v>
      </c>
      <c r="F40" s="475">
        <f>Equitas!F43</f>
        <v>6</v>
      </c>
      <c r="G40" s="475">
        <f>Equitas!G43</f>
        <v>35910.53</v>
      </c>
      <c r="H40" s="475">
        <f>Equitas!H43</f>
        <v>20798.38</v>
      </c>
      <c r="I40" s="475">
        <f>Equitas!I43</f>
        <v>56708.91</v>
      </c>
      <c r="J40" s="475">
        <f t="shared" si="0"/>
        <v>9451.4850000000006</v>
      </c>
      <c r="K40" s="475">
        <f t="shared" si="1"/>
        <v>57.917218153004143</v>
      </c>
    </row>
    <row r="41" spans="1:11" s="449" customFormat="1" ht="14.25" x14ac:dyDescent="0.2">
      <c r="A41" s="450">
        <v>31</v>
      </c>
      <c r="B41" s="451" t="s">
        <v>45</v>
      </c>
      <c r="C41" s="475">
        <f>ESAF!C43</f>
        <v>0</v>
      </c>
      <c r="D41" s="475">
        <f>ESAF!D43</f>
        <v>0</v>
      </c>
      <c r="E41" s="475">
        <f>ESAF!E43</f>
        <v>3</v>
      </c>
      <c r="F41" s="475">
        <f>ESAF!F43</f>
        <v>3</v>
      </c>
      <c r="G41" s="475">
        <f>ESAF!G43</f>
        <v>1176.17</v>
      </c>
      <c r="H41" s="475">
        <f>ESAF!H43</f>
        <v>889.78</v>
      </c>
      <c r="I41" s="475">
        <f>ESAF!I43</f>
        <v>2065.9499999999998</v>
      </c>
      <c r="J41" s="475">
        <f t="shared" si="0"/>
        <v>688.65</v>
      </c>
      <c r="K41" s="475">
        <f t="shared" si="1"/>
        <v>75.650628735641945</v>
      </c>
    </row>
    <row r="42" spans="1:11" s="449" customFormat="1" ht="14.25" x14ac:dyDescent="0.2">
      <c r="A42" s="450">
        <v>32</v>
      </c>
      <c r="B42" s="451" t="s">
        <v>46</v>
      </c>
      <c r="C42" s="475">
        <f>Fincare!C43</f>
        <v>1</v>
      </c>
      <c r="D42" s="475">
        <f>Fincare!D43</f>
        <v>0</v>
      </c>
      <c r="E42" s="475">
        <f>Fincare!E43</f>
        <v>0</v>
      </c>
      <c r="F42" s="475">
        <f>Fincare!F43</f>
        <v>1</v>
      </c>
      <c r="G42" s="475">
        <f>Fincare!G43</f>
        <v>12268.52</v>
      </c>
      <c r="H42" s="475">
        <f>Fincare!H43</f>
        <v>98.13</v>
      </c>
      <c r="I42" s="475">
        <f>Fincare!I43</f>
        <v>12366.65</v>
      </c>
      <c r="J42" s="475">
        <f t="shared" si="0"/>
        <v>12366.65</v>
      </c>
      <c r="K42" s="475">
        <f t="shared" si="1"/>
        <v>0.79985197888579862</v>
      </c>
    </row>
    <row r="43" spans="1:11" s="449" customFormat="1" ht="14.25" x14ac:dyDescent="0.2">
      <c r="A43" s="450">
        <v>33</v>
      </c>
      <c r="B43" s="451" t="s">
        <v>47</v>
      </c>
      <c r="C43" s="475">
        <f>Jana!C43</f>
        <v>0</v>
      </c>
      <c r="D43" s="475">
        <f>Jana!D43</f>
        <v>0</v>
      </c>
      <c r="E43" s="475">
        <f>Jana!E43</f>
        <v>7</v>
      </c>
      <c r="F43" s="475">
        <f>Jana!F43</f>
        <v>7</v>
      </c>
      <c r="G43" s="475">
        <f>Jana!G43</f>
        <v>8435.6200000000008</v>
      </c>
      <c r="H43" s="475">
        <f>Jana!H43</f>
        <v>26505.19</v>
      </c>
      <c r="I43" s="475">
        <f>Jana!I43</f>
        <v>34940.81</v>
      </c>
      <c r="J43" s="475">
        <f t="shared" si="0"/>
        <v>4991.5442857142853</v>
      </c>
      <c r="K43" s="475">
        <f t="shared" si="1"/>
        <v>314.20559484661464</v>
      </c>
    </row>
    <row r="44" spans="1:11" s="449" customFormat="1" ht="14.25" x14ac:dyDescent="0.2">
      <c r="A44" s="450">
        <v>34</v>
      </c>
      <c r="B44" s="451" t="s">
        <v>48</v>
      </c>
      <c r="C44" s="475">
        <f>Suryoday!C43</f>
        <v>3</v>
      </c>
      <c r="D44" s="475">
        <f>Suryoday!D43</f>
        <v>1</v>
      </c>
      <c r="E44" s="475">
        <f>Suryoday!E43</f>
        <v>11</v>
      </c>
      <c r="F44" s="475">
        <f>Suryoday!F43</f>
        <v>15</v>
      </c>
      <c r="G44" s="475">
        <f>Suryoday!G43</f>
        <v>52566.12</v>
      </c>
      <c r="H44" s="475">
        <f>Suryoday!H43</f>
        <v>56134.52</v>
      </c>
      <c r="I44" s="475">
        <f>Suryoday!I43</f>
        <v>108700.64</v>
      </c>
      <c r="J44" s="475">
        <f t="shared" si="0"/>
        <v>7246.7093333333332</v>
      </c>
      <c r="K44" s="475">
        <f t="shared" si="1"/>
        <v>106.78840287242049</v>
      </c>
    </row>
    <row r="45" spans="1:11" s="449" customFormat="1" ht="14.25" x14ac:dyDescent="0.2">
      <c r="A45" s="450">
        <v>35</v>
      </c>
      <c r="B45" s="451" t="s">
        <v>49</v>
      </c>
      <c r="C45" s="475">
        <f>Ujjivan!C43</f>
        <v>0</v>
      </c>
      <c r="D45" s="475">
        <f>Ujjivan!D43</f>
        <v>0</v>
      </c>
      <c r="E45" s="475">
        <f>Ujjivan!E43</f>
        <v>6</v>
      </c>
      <c r="F45" s="475">
        <f>Ujjivan!F43</f>
        <v>6</v>
      </c>
      <c r="G45" s="475">
        <f>Ujjivan!G43</f>
        <v>9803.9</v>
      </c>
      <c r="H45" s="475">
        <f>Ujjivan!H43</f>
        <v>35005.42</v>
      </c>
      <c r="I45" s="475">
        <f>Ujjivan!I43</f>
        <v>44809.32</v>
      </c>
      <c r="J45" s="475">
        <f t="shared" si="0"/>
        <v>7468.22</v>
      </c>
      <c r="K45" s="475">
        <f t="shared" si="1"/>
        <v>357.05606952335296</v>
      </c>
    </row>
    <row r="46" spans="1:11" s="449" customFormat="1" ht="14.25" x14ac:dyDescent="0.2">
      <c r="A46" s="450">
        <v>36</v>
      </c>
      <c r="B46" s="451" t="s">
        <v>50</v>
      </c>
      <c r="C46" s="475">
        <f>utkarsh!C43</f>
        <v>0</v>
      </c>
      <c r="D46" s="475">
        <f>utkarsh!D43</f>
        <v>0</v>
      </c>
      <c r="E46" s="475">
        <f>utkarsh!E43</f>
        <v>4</v>
      </c>
      <c r="F46" s="475">
        <f>utkarsh!F43</f>
        <v>4</v>
      </c>
      <c r="G46" s="475">
        <f>utkarsh!G43</f>
        <v>17756.48</v>
      </c>
      <c r="H46" s="475">
        <f>utkarsh!H43</f>
        <v>7375.51</v>
      </c>
      <c r="I46" s="475">
        <f>utkarsh!I43</f>
        <v>25131.989999999998</v>
      </c>
      <c r="J46" s="475">
        <f t="shared" si="0"/>
        <v>6282.9974999999995</v>
      </c>
      <c r="K46" s="475">
        <f t="shared" si="1"/>
        <v>41.537005082088349</v>
      </c>
    </row>
    <row r="47" spans="1:11" s="449" customFormat="1" ht="14.25" x14ac:dyDescent="0.2">
      <c r="A47" s="450">
        <v>37</v>
      </c>
      <c r="B47" s="451" t="s">
        <v>52</v>
      </c>
      <c r="C47" s="475">
        <f>DBS!C43</f>
        <v>0</v>
      </c>
      <c r="D47" s="475">
        <f>DBS!D43</f>
        <v>0</v>
      </c>
      <c r="E47" s="475">
        <f>DBS!E43</f>
        <v>1</v>
      </c>
      <c r="F47" s="475">
        <f>DBS!F43</f>
        <v>1</v>
      </c>
      <c r="G47" s="475">
        <f>DBS!G43</f>
        <v>7925.4</v>
      </c>
      <c r="H47" s="475">
        <f>DBS!H43</f>
        <v>5184.33</v>
      </c>
      <c r="I47" s="475">
        <f>DBS!I43</f>
        <v>13109.73</v>
      </c>
      <c r="J47" s="475">
        <f t="shared" si="0"/>
        <v>13109.73</v>
      </c>
      <c r="K47" s="475">
        <f t="shared" si="1"/>
        <v>65.414111590582181</v>
      </c>
    </row>
    <row r="48" spans="1:11" s="449" customFormat="1" ht="14.25" x14ac:dyDescent="0.2">
      <c r="A48" s="450">
        <v>38</v>
      </c>
      <c r="B48" s="451" t="s">
        <v>54</v>
      </c>
      <c r="C48" s="475">
        <f>APB!C43</f>
        <v>0</v>
      </c>
      <c r="D48" s="475">
        <f>APB!D43</f>
        <v>0</v>
      </c>
      <c r="E48" s="475">
        <f>APB!E43</f>
        <v>0</v>
      </c>
      <c r="F48" s="475">
        <f>APB!F43</f>
        <v>0</v>
      </c>
      <c r="G48" s="475">
        <f>APB!G43</f>
        <v>0</v>
      </c>
      <c r="H48" s="475">
        <f>APB!H43</f>
        <v>0</v>
      </c>
      <c r="I48" s="475">
        <f>APB!I43</f>
        <v>0</v>
      </c>
      <c r="J48" s="475" t="e">
        <f t="shared" si="0"/>
        <v>#DIV/0!</v>
      </c>
      <c r="K48" s="475" t="e">
        <f t="shared" si="1"/>
        <v>#DIV/0!</v>
      </c>
    </row>
    <row r="49" spans="1:11" s="449" customFormat="1" ht="14.25" x14ac:dyDescent="0.2">
      <c r="A49" s="450">
        <v>39</v>
      </c>
      <c r="B49" s="451" t="s">
        <v>55</v>
      </c>
      <c r="C49" s="475">
        <f>FINO!C43</f>
        <v>0</v>
      </c>
      <c r="D49" s="475">
        <f>FINO!D43</f>
        <v>0</v>
      </c>
      <c r="E49" s="475">
        <f>FINO!E43</f>
        <v>0</v>
      </c>
      <c r="F49" s="475">
        <f>FINO!F43</f>
        <v>0</v>
      </c>
      <c r="G49" s="475">
        <f>FINO!G43</f>
        <v>0</v>
      </c>
      <c r="H49" s="475">
        <f>FINO!H43</f>
        <v>0</v>
      </c>
      <c r="I49" s="475">
        <f>FINO!I43</f>
        <v>0</v>
      </c>
      <c r="J49" s="475" t="e">
        <f t="shared" si="0"/>
        <v>#DIV/0!</v>
      </c>
      <c r="K49" s="475" t="e">
        <f t="shared" si="1"/>
        <v>#DIV/0!</v>
      </c>
    </row>
    <row r="50" spans="1:11" s="449" customFormat="1" ht="14.25" x14ac:dyDescent="0.2">
      <c r="A50" s="450">
        <v>40</v>
      </c>
      <c r="B50" s="451" t="s">
        <v>56</v>
      </c>
      <c r="C50" s="475">
        <f>'Indian Post'!C43</f>
        <v>0</v>
      </c>
      <c r="D50" s="475">
        <f>'Indian Post'!D43</f>
        <v>0</v>
      </c>
      <c r="E50" s="475">
        <f>'Indian Post'!E43</f>
        <v>1</v>
      </c>
      <c r="F50" s="475">
        <f>'Indian Post'!F43</f>
        <v>1</v>
      </c>
      <c r="G50" s="475">
        <f>'Indian Post'!G43</f>
        <v>1339.15</v>
      </c>
      <c r="H50" s="475">
        <f>'Indian Post'!H43</f>
        <v>0</v>
      </c>
      <c r="I50" s="475">
        <f>'Indian Post'!I43</f>
        <v>1339.15</v>
      </c>
      <c r="J50" s="475">
        <f t="shared" si="0"/>
        <v>1339.15</v>
      </c>
      <c r="K50" s="475">
        <f t="shared" si="1"/>
        <v>0</v>
      </c>
    </row>
    <row r="51" spans="1:11" s="449" customFormat="1" ht="14.25" x14ac:dyDescent="0.2">
      <c r="A51" s="450">
        <v>41</v>
      </c>
      <c r="B51" s="451" t="s">
        <v>58</v>
      </c>
      <c r="C51" s="475">
        <f>'Maharashtra GB'!C43</f>
        <v>9</v>
      </c>
      <c r="D51" s="475">
        <f>'Maharashtra GB'!D43</f>
        <v>0</v>
      </c>
      <c r="E51" s="475">
        <f>'Maharashtra GB'!E43</f>
        <v>2</v>
      </c>
      <c r="F51" s="475">
        <f>'Maharashtra GB'!F43</f>
        <v>11</v>
      </c>
      <c r="G51" s="475">
        <f>'Maharashtra GB'!G43</f>
        <v>60656.91</v>
      </c>
      <c r="H51" s="475">
        <f>'Maharashtra GB'!H43</f>
        <v>23228.639999999999</v>
      </c>
      <c r="I51" s="475">
        <f>'Maharashtra GB'!I43</f>
        <v>83885.55</v>
      </c>
      <c r="J51" s="475">
        <f t="shared" si="0"/>
        <v>7625.9590909090912</v>
      </c>
      <c r="K51" s="475">
        <f t="shared" si="1"/>
        <v>38.295125815014316</v>
      </c>
    </row>
    <row r="52" spans="1:11" s="449" customFormat="1" ht="14.25" x14ac:dyDescent="0.2">
      <c r="A52" s="450">
        <v>42</v>
      </c>
      <c r="B52" s="451" t="s">
        <v>59</v>
      </c>
      <c r="C52" s="475">
        <f>'Vidharbha Konkan GB'!C43</f>
        <v>0</v>
      </c>
      <c r="D52" s="475">
        <f>'Vidharbha Konkan GB'!D43</f>
        <v>0</v>
      </c>
      <c r="E52" s="475">
        <f>'Vidharbha Konkan GB'!E43</f>
        <v>0</v>
      </c>
      <c r="F52" s="475">
        <f>'Vidharbha Konkan GB'!F43</f>
        <v>0</v>
      </c>
      <c r="G52" s="475">
        <f>'Vidharbha Konkan GB'!G43</f>
        <v>0</v>
      </c>
      <c r="H52" s="475">
        <f>'Vidharbha Konkan GB'!H43</f>
        <v>0</v>
      </c>
      <c r="I52" s="475">
        <f>'Vidharbha Konkan GB'!I43</f>
        <v>0</v>
      </c>
      <c r="J52" s="475" t="e">
        <f t="shared" si="0"/>
        <v>#DIV/0!</v>
      </c>
      <c r="K52" s="475" t="e">
        <f t="shared" si="1"/>
        <v>#DIV/0!</v>
      </c>
    </row>
    <row r="53" spans="1:11" s="449" customFormat="1" ht="14.25" x14ac:dyDescent="0.2">
      <c r="A53" s="450">
        <v>43</v>
      </c>
      <c r="B53" s="451" t="s">
        <v>61</v>
      </c>
      <c r="C53" s="475">
        <f>M.S.Coop!C43</f>
        <v>2</v>
      </c>
      <c r="D53" s="475">
        <f>M.S.Coop!D43</f>
        <v>0</v>
      </c>
      <c r="E53" s="475">
        <f>M.S.Coop!E43</f>
        <v>2</v>
      </c>
      <c r="F53" s="475">
        <f>M.S.Coop!F43</f>
        <v>4</v>
      </c>
      <c r="G53" s="475">
        <f>M.S.Coop!G43</f>
        <v>476632.65</v>
      </c>
      <c r="H53" s="475">
        <f>M.S.Coop!H43</f>
        <v>268744.13</v>
      </c>
      <c r="I53" s="475">
        <f>M.S.Coop!I43</f>
        <v>745376.78</v>
      </c>
      <c r="J53" s="475">
        <f t="shared" si="0"/>
        <v>186344.19500000001</v>
      </c>
      <c r="K53" s="475">
        <f t="shared" si="1"/>
        <v>56.383911173521163</v>
      </c>
    </row>
    <row r="54" spans="1:11" s="448" customFormat="1" ht="15" x14ac:dyDescent="0.2">
      <c r="A54" s="552" t="s">
        <v>63</v>
      </c>
      <c r="B54" s="553"/>
      <c r="C54" s="476">
        <f t="shared" ref="C54:I54" si="2">SUM(C4:C53)</f>
        <v>65</v>
      </c>
      <c r="D54" s="476">
        <f t="shared" si="2"/>
        <v>47</v>
      </c>
      <c r="E54" s="476">
        <f t="shared" si="2"/>
        <v>931</v>
      </c>
      <c r="F54" s="476">
        <f t="shared" si="2"/>
        <v>1043</v>
      </c>
      <c r="G54" s="477">
        <f t="shared" si="2"/>
        <v>22226751.319999993</v>
      </c>
      <c r="H54" s="477">
        <f t="shared" si="2"/>
        <v>13460832.300000001</v>
      </c>
      <c r="I54" s="477">
        <f t="shared" si="2"/>
        <v>35687583.619999997</v>
      </c>
      <c r="J54" s="477">
        <f t="shared" si="0"/>
        <v>34216.283432406519</v>
      </c>
      <c r="K54" s="477">
        <f t="shared" si="1"/>
        <v>60.561402366920461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196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53" customFormat="1" ht="14.25" x14ac:dyDescent="0.2">
      <c r="A11" s="454">
        <v>1</v>
      </c>
      <c r="B11" s="455" t="s">
        <v>13</v>
      </c>
      <c r="C11" s="475">
        <f>BOB!C44</f>
        <v>2</v>
      </c>
      <c r="D11" s="475">
        <f>BOB!D44</f>
        <v>2</v>
      </c>
      <c r="E11" s="475">
        <f>BOB!E44</f>
        <v>3</v>
      </c>
      <c r="F11" s="475">
        <f>BOB!F44</f>
        <v>7</v>
      </c>
      <c r="G11" s="475">
        <f>BOB!G44</f>
        <v>41489.800000000003</v>
      </c>
      <c r="H11" s="475">
        <f>BOB!H44</f>
        <v>49794.97</v>
      </c>
      <c r="I11" s="475">
        <f>BOB!I44</f>
        <v>91284.77</v>
      </c>
      <c r="J11" s="475">
        <f t="shared" ref="J11:J54" si="0">(I11/F11)</f>
        <v>13040.68142857143</v>
      </c>
      <c r="K11" s="475">
        <f t="shared" ref="K11:K54" si="1">(H11/G11)*100</f>
        <v>120.01737776513745</v>
      </c>
    </row>
    <row r="12" spans="1:11" s="453" customFormat="1" ht="14.25" x14ac:dyDescent="0.2">
      <c r="A12" s="454">
        <v>2</v>
      </c>
      <c r="B12" s="455" t="s">
        <v>14</v>
      </c>
      <c r="C12" s="475">
        <f>BOI!C44</f>
        <v>17</v>
      </c>
      <c r="D12" s="475">
        <f>BOI!D44</f>
        <v>10</v>
      </c>
      <c r="E12" s="475">
        <f>BOI!E44</f>
        <v>3</v>
      </c>
      <c r="F12" s="475">
        <f>BOI!F44</f>
        <v>30</v>
      </c>
      <c r="G12" s="475">
        <f>BOI!G44</f>
        <v>207011.61</v>
      </c>
      <c r="H12" s="475">
        <f>BOI!H44</f>
        <v>112626.34</v>
      </c>
      <c r="I12" s="475">
        <f>BOI!I44</f>
        <v>319637.94999999995</v>
      </c>
      <c r="J12" s="475">
        <f t="shared" si="0"/>
        <v>10654.598333333332</v>
      </c>
      <c r="K12" s="475">
        <f t="shared" si="1"/>
        <v>54.405808447168738</v>
      </c>
    </row>
    <row r="13" spans="1:11" s="453" customFormat="1" ht="14.25" x14ac:dyDescent="0.2">
      <c r="A13" s="454">
        <v>3</v>
      </c>
      <c r="B13" s="455" t="s">
        <v>15</v>
      </c>
      <c r="C13" s="475">
        <f>BM!C44</f>
        <v>7</v>
      </c>
      <c r="D13" s="475">
        <f>BM!D44</f>
        <v>4</v>
      </c>
      <c r="E13" s="475">
        <f>BM!E44</f>
        <v>3</v>
      </c>
      <c r="F13" s="475">
        <f>BM!F44</f>
        <v>14</v>
      </c>
      <c r="G13" s="475">
        <f>BM!G44</f>
        <v>106017.83</v>
      </c>
      <c r="H13" s="475">
        <f>BM!H44</f>
        <v>51852.21</v>
      </c>
      <c r="I13" s="475">
        <f>BM!I44</f>
        <v>157870.04</v>
      </c>
      <c r="J13" s="475">
        <f t="shared" si="0"/>
        <v>11276.43142857143</v>
      </c>
      <c r="K13" s="475">
        <f t="shared" si="1"/>
        <v>48.908952390366792</v>
      </c>
    </row>
    <row r="14" spans="1:11" s="453" customFormat="1" ht="14.25" x14ac:dyDescent="0.2">
      <c r="A14" s="454">
        <v>4</v>
      </c>
      <c r="B14" s="455" t="s">
        <v>16</v>
      </c>
      <c r="C14" s="475">
        <f>CB!C44</f>
        <v>2</v>
      </c>
      <c r="D14" s="475">
        <f>CB!D44</f>
        <v>1</v>
      </c>
      <c r="E14" s="475">
        <f>CB!E44</f>
        <v>2</v>
      </c>
      <c r="F14" s="475">
        <f>CB!F44</f>
        <v>5</v>
      </c>
      <c r="G14" s="475">
        <f>CB!G44</f>
        <v>19341.41</v>
      </c>
      <c r="H14" s="475">
        <f>CB!H44</f>
        <v>12876.71</v>
      </c>
      <c r="I14" s="475">
        <f>CB!I44</f>
        <v>32218.12</v>
      </c>
      <c r="J14" s="475">
        <f t="shared" si="0"/>
        <v>6443.6239999999998</v>
      </c>
      <c r="K14" s="475">
        <f t="shared" si="1"/>
        <v>66.575859774442506</v>
      </c>
    </row>
    <row r="15" spans="1:11" s="453" customFormat="1" ht="14.25" x14ac:dyDescent="0.2">
      <c r="A15" s="454">
        <v>5</v>
      </c>
      <c r="B15" s="455" t="s">
        <v>17</v>
      </c>
      <c r="C15" s="475">
        <f>CBI!C44</f>
        <v>7</v>
      </c>
      <c r="D15" s="475">
        <f>CBI!D44</f>
        <v>0</v>
      </c>
      <c r="E15" s="475">
        <f>CBI!E44</f>
        <v>1</v>
      </c>
      <c r="F15" s="475">
        <f>CBI!F44</f>
        <v>8</v>
      </c>
      <c r="G15" s="475">
        <f>CBI!G44</f>
        <v>52239.1</v>
      </c>
      <c r="H15" s="475">
        <f>CBI!H44</f>
        <v>12168.31</v>
      </c>
      <c r="I15" s="475">
        <f>CBI!I44</f>
        <v>64407.409999999996</v>
      </c>
      <c r="J15" s="475">
        <f t="shared" si="0"/>
        <v>8050.9262499999995</v>
      </c>
      <c r="K15" s="475">
        <f t="shared" si="1"/>
        <v>23.293490890922701</v>
      </c>
    </row>
    <row r="16" spans="1:11" s="453" customFormat="1" ht="14.25" x14ac:dyDescent="0.2">
      <c r="A16" s="454">
        <v>6</v>
      </c>
      <c r="B16" s="455" t="s">
        <v>18</v>
      </c>
      <c r="C16" s="475">
        <f>IB!C44</f>
        <v>3</v>
      </c>
      <c r="D16" s="475">
        <f>IB!D44</f>
        <v>1</v>
      </c>
      <c r="E16" s="475">
        <f>IB!E44</f>
        <v>2</v>
      </c>
      <c r="F16" s="475">
        <f>IB!F44</f>
        <v>6</v>
      </c>
      <c r="G16" s="475">
        <f>IB!G44</f>
        <v>25895.34</v>
      </c>
      <c r="H16" s="475">
        <f>IB!H44</f>
        <v>10508.85</v>
      </c>
      <c r="I16" s="475">
        <f>IB!I44</f>
        <v>36404.19</v>
      </c>
      <c r="J16" s="475">
        <f t="shared" si="0"/>
        <v>6067.3650000000007</v>
      </c>
      <c r="K16" s="475">
        <f t="shared" si="1"/>
        <v>40.582012053133887</v>
      </c>
    </row>
    <row r="17" spans="1:11" s="453" customFormat="1" ht="14.25" x14ac:dyDescent="0.2">
      <c r="A17" s="454">
        <v>7</v>
      </c>
      <c r="B17" s="455" t="s">
        <v>19</v>
      </c>
      <c r="C17" s="475">
        <f>IOB!C44</f>
        <v>0</v>
      </c>
      <c r="D17" s="475">
        <f>IOB!D44</f>
        <v>0</v>
      </c>
      <c r="E17" s="475">
        <f>IOB!E44</f>
        <v>2</v>
      </c>
      <c r="F17" s="475">
        <f>IOB!F44</f>
        <v>2</v>
      </c>
      <c r="G17" s="475">
        <f>IOB!G44</f>
        <v>5223.1400000000003</v>
      </c>
      <c r="H17" s="475">
        <f>IOB!H44</f>
        <v>3656.25</v>
      </c>
      <c r="I17" s="475">
        <f>IOB!I44</f>
        <v>8879.39</v>
      </c>
      <c r="J17" s="475">
        <f t="shared" si="0"/>
        <v>4439.6949999999997</v>
      </c>
      <c r="K17" s="475">
        <f t="shared" si="1"/>
        <v>70.00099556971476</v>
      </c>
    </row>
    <row r="18" spans="1:11" s="453" customFormat="1" ht="14.25" x14ac:dyDescent="0.2">
      <c r="A18" s="454">
        <v>8</v>
      </c>
      <c r="B18" s="455" t="s">
        <v>20</v>
      </c>
      <c r="C18" s="475">
        <f>PSB!C44</f>
        <v>0</v>
      </c>
      <c r="D18" s="475">
        <f>PSB!D44</f>
        <v>0</v>
      </c>
      <c r="E18" s="475">
        <f>PSB!E44</f>
        <v>0</v>
      </c>
      <c r="F18" s="475">
        <f>PSB!F44</f>
        <v>0</v>
      </c>
      <c r="G18" s="475">
        <f>PSB!G44</f>
        <v>0</v>
      </c>
      <c r="H18" s="475">
        <f>PSB!H44</f>
        <v>0</v>
      </c>
      <c r="I18" s="475">
        <f>PSB!I44</f>
        <v>0</v>
      </c>
      <c r="J18" s="475" t="e">
        <f t="shared" si="0"/>
        <v>#DIV/0!</v>
      </c>
      <c r="K18" s="475" t="e">
        <f t="shared" si="1"/>
        <v>#DIV/0!</v>
      </c>
    </row>
    <row r="19" spans="1:11" s="453" customFormat="1" ht="14.25" x14ac:dyDescent="0.2">
      <c r="A19" s="454">
        <v>9</v>
      </c>
      <c r="B19" s="455" t="s">
        <v>21</v>
      </c>
      <c r="C19" s="475">
        <f>PNB!C44</f>
        <v>2</v>
      </c>
      <c r="D19" s="475">
        <f>PNB!D44</f>
        <v>1</v>
      </c>
      <c r="E19" s="475">
        <f>PNB!E44</f>
        <v>4</v>
      </c>
      <c r="F19" s="475">
        <f>PNB!F44</f>
        <v>7</v>
      </c>
      <c r="G19" s="475">
        <f>PNB!G44</f>
        <v>65689.56</v>
      </c>
      <c r="H19" s="475">
        <f>PNB!H44</f>
        <v>35348.339999999997</v>
      </c>
      <c r="I19" s="475">
        <f>PNB!I44</f>
        <v>101037.9</v>
      </c>
      <c r="J19" s="475">
        <f t="shared" si="0"/>
        <v>14433.985714285713</v>
      </c>
      <c r="K19" s="475">
        <f t="shared" si="1"/>
        <v>53.811199222524856</v>
      </c>
    </row>
    <row r="20" spans="1:11" s="453" customFormat="1" ht="14.25" x14ac:dyDescent="0.2">
      <c r="A20" s="454">
        <v>10</v>
      </c>
      <c r="B20" s="455" t="s">
        <v>22</v>
      </c>
      <c r="C20" s="475">
        <f>SBI!C44</f>
        <v>12</v>
      </c>
      <c r="D20" s="475">
        <f>SBI!D44</f>
        <v>11</v>
      </c>
      <c r="E20" s="475">
        <f>SBI!E44</f>
        <v>5</v>
      </c>
      <c r="F20" s="475">
        <f>SBI!F44</f>
        <v>28</v>
      </c>
      <c r="G20" s="475">
        <f>SBI!G44</f>
        <v>291073.63</v>
      </c>
      <c r="H20" s="475">
        <f>SBI!H44</f>
        <v>117475.15</v>
      </c>
      <c r="I20" s="475">
        <f>SBI!I44</f>
        <v>408548.78</v>
      </c>
      <c r="J20" s="475">
        <f t="shared" si="0"/>
        <v>14591.027857142859</v>
      </c>
      <c r="K20" s="475">
        <f t="shared" si="1"/>
        <v>40.359255491471345</v>
      </c>
    </row>
    <row r="21" spans="1:11" s="453" customFormat="1" ht="14.25" x14ac:dyDescent="0.2">
      <c r="A21" s="454">
        <v>11</v>
      </c>
      <c r="B21" s="455" t="s">
        <v>23</v>
      </c>
      <c r="C21" s="475">
        <f>UCO!C44</f>
        <v>0</v>
      </c>
      <c r="D21" s="475">
        <f>UCO!D44</f>
        <v>0</v>
      </c>
      <c r="E21" s="475">
        <f>UCO!E44</f>
        <v>2</v>
      </c>
      <c r="F21" s="475">
        <f>UCO!F44</f>
        <v>2</v>
      </c>
      <c r="G21" s="475">
        <f>UCO!G44</f>
        <v>5511.62</v>
      </c>
      <c r="H21" s="475">
        <f>UCO!H44</f>
        <v>5962.68</v>
      </c>
      <c r="I21" s="475">
        <f>UCO!I44</f>
        <v>11474.3</v>
      </c>
      <c r="J21" s="475">
        <f t="shared" si="0"/>
        <v>5737.15</v>
      </c>
      <c r="K21" s="475">
        <f t="shared" si="1"/>
        <v>108.18380077000955</v>
      </c>
    </row>
    <row r="22" spans="1:11" s="453" customFormat="1" ht="14.25" x14ac:dyDescent="0.2">
      <c r="A22" s="454">
        <v>12</v>
      </c>
      <c r="B22" s="455" t="s">
        <v>24</v>
      </c>
      <c r="C22" s="475">
        <f>UBI!C44</f>
        <v>1</v>
      </c>
      <c r="D22" s="475">
        <f>UBI!D44</f>
        <v>0</v>
      </c>
      <c r="E22" s="475">
        <f>UBI!E44</f>
        <v>3</v>
      </c>
      <c r="F22" s="475">
        <f>UBI!F44</f>
        <v>4</v>
      </c>
      <c r="G22" s="475">
        <f>UBI!G44</f>
        <v>46170.42</v>
      </c>
      <c r="H22" s="475">
        <f>UBI!H44</f>
        <v>16459.740000000002</v>
      </c>
      <c r="I22" s="475">
        <f>UBI!I44</f>
        <v>62630.16</v>
      </c>
      <c r="J22" s="475">
        <f t="shared" si="0"/>
        <v>15657.54</v>
      </c>
      <c r="K22" s="475">
        <f t="shared" si="1"/>
        <v>35.649968096456568</v>
      </c>
    </row>
    <row r="23" spans="1:11" s="453" customFormat="1" ht="14.25" x14ac:dyDescent="0.2">
      <c r="A23" s="454">
        <v>13</v>
      </c>
      <c r="B23" s="455" t="s">
        <v>26</v>
      </c>
      <c r="C23" s="475">
        <f>AXIS!C44</f>
        <v>0</v>
      </c>
      <c r="D23" s="475">
        <f>AXIS!D44</f>
        <v>2</v>
      </c>
      <c r="E23" s="475">
        <f>AXIS!E44</f>
        <v>2</v>
      </c>
      <c r="F23" s="475">
        <f>AXIS!F44</f>
        <v>4</v>
      </c>
      <c r="G23" s="475">
        <f>AXIS!G44</f>
        <v>18782.45</v>
      </c>
      <c r="H23" s="475">
        <f>AXIS!H44</f>
        <v>22632.37</v>
      </c>
      <c r="I23" s="475">
        <f>AXIS!I44</f>
        <v>41414.82</v>
      </c>
      <c r="J23" s="475">
        <f t="shared" si="0"/>
        <v>10353.705</v>
      </c>
      <c r="K23" s="475">
        <f t="shared" si="1"/>
        <v>120.49743244358429</v>
      </c>
    </row>
    <row r="24" spans="1:11" s="453" customFormat="1" ht="14.25" x14ac:dyDescent="0.2">
      <c r="A24" s="454">
        <v>14</v>
      </c>
      <c r="B24" s="455" t="s">
        <v>27</v>
      </c>
      <c r="C24" s="475">
        <f>BANDHAN!C44</f>
        <v>0</v>
      </c>
      <c r="D24" s="475">
        <f>BANDHAN!D44</f>
        <v>4</v>
      </c>
      <c r="E24" s="475">
        <f>BANDHAN!E44</f>
        <v>3</v>
      </c>
      <c r="F24" s="475">
        <f>BANDHAN!F44</f>
        <v>7</v>
      </c>
      <c r="G24" s="475">
        <f>BANDHAN!G44</f>
        <v>514.39</v>
      </c>
      <c r="H24" s="475">
        <f>BANDHAN!H44</f>
        <v>9964.9699999999993</v>
      </c>
      <c r="I24" s="475">
        <f>BANDHAN!I44</f>
        <v>10479.359999999999</v>
      </c>
      <c r="J24" s="475">
        <f t="shared" si="0"/>
        <v>1497.0514285714285</v>
      </c>
      <c r="K24" s="475">
        <f t="shared" si="1"/>
        <v>1937.2402262874473</v>
      </c>
    </row>
    <row r="25" spans="1:11" s="453" customFormat="1" ht="14.25" x14ac:dyDescent="0.2">
      <c r="A25" s="454">
        <v>15</v>
      </c>
      <c r="B25" s="455" t="s">
        <v>28</v>
      </c>
      <c r="C25" s="475">
        <f>'CSB(CATHOLIC)'!C44</f>
        <v>0</v>
      </c>
      <c r="D25" s="475">
        <f>'CSB(CATHOLIC)'!D44</f>
        <v>0</v>
      </c>
      <c r="E25" s="475">
        <f>'CSB(CATHOLIC)'!E44</f>
        <v>0</v>
      </c>
      <c r="F25" s="475">
        <f>'CSB(CATHOLIC)'!F44</f>
        <v>0</v>
      </c>
      <c r="G25" s="475">
        <f>'CSB(CATHOLIC)'!G44</f>
        <v>0</v>
      </c>
      <c r="H25" s="475">
        <f>'CSB(CATHOLIC)'!H44</f>
        <v>0</v>
      </c>
      <c r="I25" s="475">
        <f>'CSB(CATHOLIC)'!I44</f>
        <v>0</v>
      </c>
      <c r="J25" s="475" t="e">
        <f t="shared" si="0"/>
        <v>#DIV/0!</v>
      </c>
      <c r="K25" s="475" t="e">
        <f t="shared" si="1"/>
        <v>#DIV/0!</v>
      </c>
    </row>
    <row r="26" spans="1:11" s="453" customFormat="1" ht="14.25" x14ac:dyDescent="0.2">
      <c r="A26" s="454">
        <v>16</v>
      </c>
      <c r="B26" s="455" t="s">
        <v>29</v>
      </c>
      <c r="C26" s="475">
        <f>DCB!C44</f>
        <v>0</v>
      </c>
      <c r="D26" s="475">
        <f>DCB!D44</f>
        <v>0</v>
      </c>
      <c r="E26" s="475">
        <f>DCB!E44</f>
        <v>1</v>
      </c>
      <c r="F26" s="475">
        <f>DCB!F44</f>
        <v>1</v>
      </c>
      <c r="G26" s="475">
        <f>DCB!G44</f>
        <v>652.91</v>
      </c>
      <c r="H26" s="475">
        <f>DCB!H44</f>
        <v>87.42</v>
      </c>
      <c r="I26" s="475">
        <f>DCB!I44</f>
        <v>740.32999999999993</v>
      </c>
      <c r="J26" s="475">
        <f t="shared" si="0"/>
        <v>740.32999999999993</v>
      </c>
      <c r="K26" s="475">
        <f t="shared" si="1"/>
        <v>13.389287956992543</v>
      </c>
    </row>
    <row r="27" spans="1:11" s="453" customFormat="1" ht="14.25" x14ac:dyDescent="0.2">
      <c r="A27" s="454">
        <v>17</v>
      </c>
      <c r="B27" s="455" t="s">
        <v>30</v>
      </c>
      <c r="C27" s="475">
        <f>DHANLAXMI!C44</f>
        <v>0</v>
      </c>
      <c r="D27" s="475">
        <f>DHANLAXMI!D44</f>
        <v>0</v>
      </c>
      <c r="E27" s="475">
        <f>DHANLAXMI!E44</f>
        <v>0</v>
      </c>
      <c r="F27" s="475">
        <f>DHANLAXMI!F44</f>
        <v>0</v>
      </c>
      <c r="G27" s="475">
        <f>DHANLAXMI!G44</f>
        <v>0</v>
      </c>
      <c r="H27" s="475">
        <f>DHANLAXMI!H44</f>
        <v>0</v>
      </c>
      <c r="I27" s="475">
        <f>DHANLAXMI!I44</f>
        <v>0</v>
      </c>
      <c r="J27" s="475" t="e">
        <f t="shared" si="0"/>
        <v>#DIV/0!</v>
      </c>
      <c r="K27" s="475" t="e">
        <f t="shared" si="1"/>
        <v>#DIV/0!</v>
      </c>
    </row>
    <row r="28" spans="1:11" s="453" customFormat="1" ht="14.25" x14ac:dyDescent="0.2">
      <c r="A28" s="454">
        <v>18</v>
      </c>
      <c r="B28" s="455" t="s">
        <v>31</v>
      </c>
      <c r="C28" s="475">
        <f>FEDERAL!C44</f>
        <v>0</v>
      </c>
      <c r="D28" s="475">
        <f>FEDERAL!D44</f>
        <v>0</v>
      </c>
      <c r="E28" s="475">
        <f>FEDERAL!E44</f>
        <v>0</v>
      </c>
      <c r="F28" s="475">
        <f>FEDERAL!F44</f>
        <v>0</v>
      </c>
      <c r="G28" s="475">
        <f>FEDERAL!G44</f>
        <v>0</v>
      </c>
      <c r="H28" s="475">
        <f>FEDERAL!H44</f>
        <v>0</v>
      </c>
      <c r="I28" s="475">
        <f>FEDERAL!I44</f>
        <v>0</v>
      </c>
      <c r="J28" s="475" t="e">
        <f t="shared" si="0"/>
        <v>#DIV/0!</v>
      </c>
      <c r="K28" s="475" t="e">
        <f t="shared" si="1"/>
        <v>#DIV/0!</v>
      </c>
    </row>
    <row r="29" spans="1:11" s="453" customFormat="1" ht="14.25" x14ac:dyDescent="0.2">
      <c r="A29" s="454">
        <v>19</v>
      </c>
      <c r="B29" s="455" t="s">
        <v>32</v>
      </c>
      <c r="C29" s="475">
        <f>HDFC!C44</f>
        <v>3</v>
      </c>
      <c r="D29" s="475">
        <f>HDFC!D44</f>
        <v>2</v>
      </c>
      <c r="E29" s="475">
        <f>HDFC!E44</f>
        <v>2</v>
      </c>
      <c r="F29" s="475">
        <f>HDFC!F44</f>
        <v>7</v>
      </c>
      <c r="G29" s="475">
        <f>HDFC!G44</f>
        <v>35372.339999999997</v>
      </c>
      <c r="H29" s="475">
        <f>HDFC!H44</f>
        <v>47289.83</v>
      </c>
      <c r="I29" s="475">
        <f>HDFC!I44</f>
        <v>82662.17</v>
      </c>
      <c r="J29" s="475">
        <f t="shared" si="0"/>
        <v>11808.881428571429</v>
      </c>
      <c r="K29" s="475">
        <f t="shared" si="1"/>
        <v>133.69155108200363</v>
      </c>
    </row>
    <row r="30" spans="1:11" s="453" customFormat="1" ht="14.25" x14ac:dyDescent="0.2">
      <c r="A30" s="454">
        <v>20</v>
      </c>
      <c r="B30" s="455" t="s">
        <v>33</v>
      </c>
      <c r="C30" s="475">
        <f>ICICI!C44</f>
        <v>0</v>
      </c>
      <c r="D30" s="475">
        <f>ICICI!D44</f>
        <v>2</v>
      </c>
      <c r="E30" s="475">
        <f>ICICI!E44</f>
        <v>2</v>
      </c>
      <c r="F30" s="475">
        <f>ICICI!F44</f>
        <v>4</v>
      </c>
      <c r="G30" s="475">
        <f>ICICI!G44</f>
        <v>28802.58</v>
      </c>
      <c r="H30" s="475">
        <f>ICICI!H44</f>
        <v>31095.43</v>
      </c>
      <c r="I30" s="475">
        <f>ICICI!I44</f>
        <v>59898.01</v>
      </c>
      <c r="J30" s="475">
        <f t="shared" si="0"/>
        <v>14974.502500000001</v>
      </c>
      <c r="K30" s="475">
        <f t="shared" si="1"/>
        <v>107.96057158768416</v>
      </c>
    </row>
    <row r="31" spans="1:11" s="453" customFormat="1" ht="14.25" x14ac:dyDescent="0.2">
      <c r="A31" s="454">
        <v>21</v>
      </c>
      <c r="B31" s="455" t="s">
        <v>34</v>
      </c>
      <c r="C31" s="475">
        <f>IDBI!C44</f>
        <v>1</v>
      </c>
      <c r="D31" s="475">
        <f>IDBI!D44</f>
        <v>1</v>
      </c>
      <c r="E31" s="475">
        <f>IDBI!E44</f>
        <v>1</v>
      </c>
      <c r="F31" s="475">
        <f>IDBI!F44</f>
        <v>3</v>
      </c>
      <c r="G31" s="475">
        <f>IDBI!G44</f>
        <v>26571.31</v>
      </c>
      <c r="H31" s="475">
        <f>IDBI!H44</f>
        <v>7789.63</v>
      </c>
      <c r="I31" s="475">
        <f>IDBI!I44</f>
        <v>34360.94</v>
      </c>
      <c r="J31" s="475">
        <f t="shared" si="0"/>
        <v>11453.646666666667</v>
      </c>
      <c r="K31" s="475">
        <f t="shared" si="1"/>
        <v>29.315942646410733</v>
      </c>
    </row>
    <row r="32" spans="1:11" s="453" customFormat="1" ht="14.25" x14ac:dyDescent="0.2">
      <c r="A32" s="454">
        <v>22</v>
      </c>
      <c r="B32" s="455" t="s">
        <v>35</v>
      </c>
      <c r="C32" s="475">
        <f>IDFC!C44</f>
        <v>0</v>
      </c>
      <c r="D32" s="475">
        <f>IDFC!D44</f>
        <v>0</v>
      </c>
      <c r="E32" s="475">
        <f>IDFC!E44</f>
        <v>0</v>
      </c>
      <c r="F32" s="475">
        <f>IDFC!F44</f>
        <v>0</v>
      </c>
      <c r="G32" s="475">
        <f>IDFC!G44</f>
        <v>0</v>
      </c>
      <c r="H32" s="475">
        <f>IDFC!H44</f>
        <v>0</v>
      </c>
      <c r="I32" s="475">
        <f>IDFC!I44</f>
        <v>0</v>
      </c>
      <c r="J32" s="475" t="e">
        <f t="shared" si="0"/>
        <v>#DIV/0!</v>
      </c>
      <c r="K32" s="475" t="e">
        <f t="shared" si="1"/>
        <v>#DIV/0!</v>
      </c>
    </row>
    <row r="33" spans="1:11" s="453" customFormat="1" ht="14.25" x14ac:dyDescent="0.2">
      <c r="A33" s="454">
        <v>23</v>
      </c>
      <c r="B33" s="455" t="s">
        <v>36</v>
      </c>
      <c r="C33" s="475">
        <f>INDUSIND!C44</f>
        <v>1</v>
      </c>
      <c r="D33" s="475">
        <f>INDUSIND!D44</f>
        <v>0</v>
      </c>
      <c r="E33" s="475">
        <f>INDUSIND!E44</f>
        <v>0</v>
      </c>
      <c r="F33" s="475">
        <f>INDUSIND!F44</f>
        <v>1</v>
      </c>
      <c r="G33" s="475">
        <f>INDUSIND!G44</f>
        <v>4029.29</v>
      </c>
      <c r="H33" s="475">
        <f>INDUSIND!H44</f>
        <v>0</v>
      </c>
      <c r="I33" s="475">
        <f>INDUSIND!I44</f>
        <v>4029.29</v>
      </c>
      <c r="J33" s="475">
        <f t="shared" si="0"/>
        <v>4029.29</v>
      </c>
      <c r="K33" s="475">
        <f t="shared" si="1"/>
        <v>0</v>
      </c>
    </row>
    <row r="34" spans="1:11" s="453" customFormat="1" ht="14.25" x14ac:dyDescent="0.2">
      <c r="A34" s="454">
        <v>24</v>
      </c>
      <c r="B34" s="455" t="s">
        <v>37</v>
      </c>
      <c r="C34" s="475">
        <f>KB!C44</f>
        <v>0</v>
      </c>
      <c r="D34" s="475">
        <f>KB!D44</f>
        <v>0</v>
      </c>
      <c r="E34" s="475">
        <f>KB!E44</f>
        <v>0</v>
      </c>
      <c r="F34" s="475">
        <f>KB!F44</f>
        <v>0</v>
      </c>
      <c r="G34" s="475">
        <f>KB!G44</f>
        <v>0</v>
      </c>
      <c r="H34" s="475">
        <f>KB!H44</f>
        <v>0</v>
      </c>
      <c r="I34" s="475">
        <f>KB!I44</f>
        <v>0</v>
      </c>
      <c r="J34" s="475" t="e">
        <f t="shared" si="0"/>
        <v>#DIV/0!</v>
      </c>
      <c r="K34" s="475" t="e">
        <f t="shared" si="1"/>
        <v>#DIV/0!</v>
      </c>
    </row>
    <row r="35" spans="1:11" s="453" customFormat="1" ht="14.25" x14ac:dyDescent="0.2">
      <c r="A35" s="454">
        <v>25</v>
      </c>
      <c r="B35" s="455" t="s">
        <v>38</v>
      </c>
      <c r="C35" s="475">
        <f>KARUR!C44</f>
        <v>0</v>
      </c>
      <c r="D35" s="475">
        <f>KARUR!D44</f>
        <v>0</v>
      </c>
      <c r="E35" s="475">
        <f>KARUR!E44</f>
        <v>0</v>
      </c>
      <c r="F35" s="475">
        <f>KARUR!F44</f>
        <v>0</v>
      </c>
      <c r="G35" s="475">
        <f>KARUR!G44</f>
        <v>0</v>
      </c>
      <c r="H35" s="475">
        <f>KARUR!H44</f>
        <v>0</v>
      </c>
      <c r="I35" s="475">
        <f>KARUR!I44</f>
        <v>0</v>
      </c>
      <c r="J35" s="475" t="e">
        <f t="shared" si="0"/>
        <v>#DIV/0!</v>
      </c>
      <c r="K35" s="475" t="e">
        <f t="shared" si="1"/>
        <v>#DIV/0!</v>
      </c>
    </row>
    <row r="36" spans="1:11" s="453" customFormat="1" ht="14.25" x14ac:dyDescent="0.2">
      <c r="A36" s="454">
        <v>26</v>
      </c>
      <c r="B36" s="455" t="s">
        <v>39</v>
      </c>
      <c r="C36" s="475">
        <f>KOTAK!C44</f>
        <v>0</v>
      </c>
      <c r="D36" s="475">
        <f>KOTAK!D44</f>
        <v>0</v>
      </c>
      <c r="E36" s="475">
        <f>KOTAK!E44</f>
        <v>0</v>
      </c>
      <c r="F36" s="475">
        <f>KOTAK!F44</f>
        <v>0</v>
      </c>
      <c r="G36" s="475">
        <f>KOTAK!G44</f>
        <v>0</v>
      </c>
      <c r="H36" s="475">
        <f>KOTAK!H44</f>
        <v>0</v>
      </c>
      <c r="I36" s="475">
        <f>KOTAK!I44</f>
        <v>0</v>
      </c>
      <c r="J36" s="475" t="e">
        <f t="shared" si="0"/>
        <v>#DIV/0!</v>
      </c>
      <c r="K36" s="475" t="e">
        <f t="shared" si="1"/>
        <v>#DIV/0!</v>
      </c>
    </row>
    <row r="37" spans="1:11" s="453" customFormat="1" ht="14.25" x14ac:dyDescent="0.2">
      <c r="A37" s="454">
        <v>27</v>
      </c>
      <c r="B37" s="455" t="s">
        <v>40</v>
      </c>
      <c r="C37" s="475">
        <f>RBL!C44</f>
        <v>0</v>
      </c>
      <c r="D37" s="475">
        <f>RBL!D44</f>
        <v>0</v>
      </c>
      <c r="E37" s="475">
        <f>RBL!E44</f>
        <v>0</v>
      </c>
      <c r="F37" s="475">
        <f>RBL!F44</f>
        <v>0</v>
      </c>
      <c r="G37" s="475">
        <f>RBL!G44</f>
        <v>0</v>
      </c>
      <c r="H37" s="475">
        <f>RBL!H44</f>
        <v>0</v>
      </c>
      <c r="I37" s="475">
        <f>RBL!I44</f>
        <v>0</v>
      </c>
      <c r="J37" s="475" t="e">
        <f t="shared" si="0"/>
        <v>#DIV/0!</v>
      </c>
      <c r="K37" s="475" t="e">
        <f t="shared" si="1"/>
        <v>#DIV/0!</v>
      </c>
    </row>
    <row r="38" spans="1:11" s="453" customFormat="1" ht="14.25" x14ac:dyDescent="0.2">
      <c r="A38" s="454">
        <v>28</v>
      </c>
      <c r="B38" s="455" t="s">
        <v>41</v>
      </c>
      <c r="C38" s="475">
        <f>YES!C44</f>
        <v>0</v>
      </c>
      <c r="D38" s="475">
        <f>YES!D44</f>
        <v>0</v>
      </c>
      <c r="E38" s="475">
        <f>YES!E44</f>
        <v>0</v>
      </c>
      <c r="F38" s="475">
        <f>YES!F44</f>
        <v>0</v>
      </c>
      <c r="G38" s="475">
        <f>YES!G44</f>
        <v>0</v>
      </c>
      <c r="H38" s="475">
        <f>YES!H44</f>
        <v>0</v>
      </c>
      <c r="I38" s="475">
        <f>YES!I44</f>
        <v>0</v>
      </c>
      <c r="J38" s="475" t="e">
        <f t="shared" si="0"/>
        <v>#DIV/0!</v>
      </c>
      <c r="K38" s="475" t="e">
        <f t="shared" si="1"/>
        <v>#DIV/0!</v>
      </c>
    </row>
    <row r="39" spans="1:11" s="453" customFormat="1" ht="14.25" x14ac:dyDescent="0.2">
      <c r="A39" s="454">
        <v>29</v>
      </c>
      <c r="B39" s="455" t="s">
        <v>43</v>
      </c>
      <c r="C39" s="475">
        <f>AU!C44</f>
        <v>0</v>
      </c>
      <c r="D39" s="475">
        <f>AU!D44</f>
        <v>0</v>
      </c>
      <c r="E39" s="475">
        <f>AU!E44</f>
        <v>1</v>
      </c>
      <c r="F39" s="475">
        <f>AU!F44</f>
        <v>1</v>
      </c>
      <c r="G39" s="475">
        <f>AU!G44</f>
        <v>4938.96</v>
      </c>
      <c r="H39" s="475">
        <f>AU!H44</f>
        <v>4501.29</v>
      </c>
      <c r="I39" s="475">
        <f>AU!I44</f>
        <v>9440.25</v>
      </c>
      <c r="J39" s="475">
        <f t="shared" si="0"/>
        <v>9440.25</v>
      </c>
      <c r="K39" s="475">
        <f t="shared" si="1"/>
        <v>91.138417804558046</v>
      </c>
    </row>
    <row r="40" spans="1:11" s="453" customFormat="1" ht="14.25" x14ac:dyDescent="0.2">
      <c r="A40" s="454">
        <v>30</v>
      </c>
      <c r="B40" s="455" t="s">
        <v>44</v>
      </c>
      <c r="C40" s="475">
        <f>Equitas!C44</f>
        <v>0</v>
      </c>
      <c r="D40" s="475">
        <f>Equitas!D44</f>
        <v>1</v>
      </c>
      <c r="E40" s="475">
        <f>Equitas!E44</f>
        <v>3</v>
      </c>
      <c r="F40" s="475">
        <f>Equitas!F44</f>
        <v>4</v>
      </c>
      <c r="G40" s="475">
        <f>Equitas!G44</f>
        <v>1191.72</v>
      </c>
      <c r="H40" s="475">
        <f>Equitas!H44</f>
        <v>3669.97</v>
      </c>
      <c r="I40" s="475">
        <f>Equitas!I44</f>
        <v>4861.6899999999996</v>
      </c>
      <c r="J40" s="475">
        <f t="shared" si="0"/>
        <v>1215.4224999999999</v>
      </c>
      <c r="K40" s="475">
        <f t="shared" si="1"/>
        <v>307.95572785553651</v>
      </c>
    </row>
    <row r="41" spans="1:11" s="453" customFormat="1" ht="14.25" x14ac:dyDescent="0.2">
      <c r="A41" s="454">
        <v>31</v>
      </c>
      <c r="B41" s="455" t="s">
        <v>45</v>
      </c>
      <c r="C41" s="475">
        <f>ESAF!C44</f>
        <v>0</v>
      </c>
      <c r="D41" s="475">
        <f>ESAF!D44</f>
        <v>0</v>
      </c>
      <c r="E41" s="475">
        <f>ESAF!E44</f>
        <v>2</v>
      </c>
      <c r="F41" s="475">
        <f>ESAF!F44</f>
        <v>2</v>
      </c>
      <c r="G41" s="475">
        <f>ESAF!G44</f>
        <v>544.23</v>
      </c>
      <c r="H41" s="475">
        <f>ESAF!H44</f>
        <v>4081.7</v>
      </c>
      <c r="I41" s="475">
        <f>ESAF!I44</f>
        <v>4625.93</v>
      </c>
      <c r="J41" s="475">
        <f t="shared" si="0"/>
        <v>2312.9650000000001</v>
      </c>
      <c r="K41" s="475">
        <f t="shared" si="1"/>
        <v>749.99540635393123</v>
      </c>
    </row>
    <row r="42" spans="1:11" s="453" customFormat="1" ht="14.25" x14ac:dyDescent="0.2">
      <c r="A42" s="454">
        <v>32</v>
      </c>
      <c r="B42" s="455" t="s">
        <v>46</v>
      </c>
      <c r="C42" s="475">
        <f>Fincare!C44</f>
        <v>1</v>
      </c>
      <c r="D42" s="475">
        <f>Fincare!D44</f>
        <v>3</v>
      </c>
      <c r="E42" s="475">
        <f>Fincare!E44</f>
        <v>1</v>
      </c>
      <c r="F42" s="475">
        <f>Fincare!F44</f>
        <v>5</v>
      </c>
      <c r="G42" s="475">
        <f>Fincare!G44</f>
        <v>159.46</v>
      </c>
      <c r="H42" s="475">
        <f>Fincare!H44</f>
        <v>2781.7</v>
      </c>
      <c r="I42" s="475">
        <f>Fincare!I44</f>
        <v>2941.16</v>
      </c>
      <c r="J42" s="475">
        <f t="shared" si="0"/>
        <v>588.23199999999997</v>
      </c>
      <c r="K42" s="475">
        <f t="shared" si="1"/>
        <v>1744.4500188134953</v>
      </c>
    </row>
    <row r="43" spans="1:11" s="453" customFormat="1" ht="14.25" x14ac:dyDescent="0.2">
      <c r="A43" s="454">
        <v>33</v>
      </c>
      <c r="B43" s="455" t="s">
        <v>47</v>
      </c>
      <c r="C43" s="475">
        <f>Jana!C44</f>
        <v>0</v>
      </c>
      <c r="D43" s="475">
        <f>Jana!D44</f>
        <v>0</v>
      </c>
      <c r="E43" s="475">
        <f>Jana!E44</f>
        <v>0</v>
      </c>
      <c r="F43" s="475">
        <f>Jana!F44</f>
        <v>0</v>
      </c>
      <c r="G43" s="475">
        <f>Jana!G44</f>
        <v>0</v>
      </c>
      <c r="H43" s="475">
        <f>Jana!H44</f>
        <v>0</v>
      </c>
      <c r="I43" s="475">
        <f>Jana!I44</f>
        <v>0</v>
      </c>
      <c r="J43" s="475" t="e">
        <f t="shared" si="0"/>
        <v>#DIV/0!</v>
      </c>
      <c r="K43" s="475" t="e">
        <f t="shared" si="1"/>
        <v>#DIV/0!</v>
      </c>
    </row>
    <row r="44" spans="1:11" s="453" customFormat="1" ht="14.25" x14ac:dyDescent="0.2">
      <c r="A44" s="454">
        <v>34</v>
      </c>
      <c r="B44" s="455" t="s">
        <v>48</v>
      </c>
      <c r="C44" s="475">
        <f>Suryoday!C44</f>
        <v>2</v>
      </c>
      <c r="D44" s="475">
        <f>Suryoday!D44</f>
        <v>0</v>
      </c>
      <c r="E44" s="475">
        <f>Suryoday!E44</f>
        <v>2</v>
      </c>
      <c r="F44" s="475">
        <f>Suryoday!F44</f>
        <v>4</v>
      </c>
      <c r="G44" s="475">
        <f>Suryoday!G44</f>
        <v>22.23</v>
      </c>
      <c r="H44" s="475">
        <f>Suryoday!H44</f>
        <v>610.88</v>
      </c>
      <c r="I44" s="475">
        <f>Suryoday!I44</f>
        <v>633.11</v>
      </c>
      <c r="J44" s="475">
        <f t="shared" si="0"/>
        <v>158.2775</v>
      </c>
      <c r="K44" s="475">
        <f t="shared" si="1"/>
        <v>2747.9982006297796</v>
      </c>
    </row>
    <row r="45" spans="1:11" s="453" customFormat="1" ht="14.25" x14ac:dyDescent="0.2">
      <c r="A45" s="454">
        <v>35</v>
      </c>
      <c r="B45" s="455" t="s">
        <v>49</v>
      </c>
      <c r="C45" s="475">
        <f>Ujjivan!C44</f>
        <v>0</v>
      </c>
      <c r="D45" s="475">
        <f>Ujjivan!D44</f>
        <v>0</v>
      </c>
      <c r="E45" s="475">
        <f>Ujjivan!E44</f>
        <v>0</v>
      </c>
      <c r="F45" s="475">
        <f>Ujjivan!F44</f>
        <v>0</v>
      </c>
      <c r="G45" s="475">
        <f>Ujjivan!G44</f>
        <v>0</v>
      </c>
      <c r="H45" s="475">
        <f>Ujjivan!H44</f>
        <v>0</v>
      </c>
      <c r="I45" s="475">
        <f>Ujjivan!I44</f>
        <v>0</v>
      </c>
      <c r="J45" s="475" t="e">
        <f t="shared" si="0"/>
        <v>#DIV/0!</v>
      </c>
      <c r="K45" s="475" t="e">
        <f t="shared" si="1"/>
        <v>#DIV/0!</v>
      </c>
    </row>
    <row r="46" spans="1:11" s="453" customFormat="1" ht="14.25" x14ac:dyDescent="0.2">
      <c r="A46" s="454">
        <v>36</v>
      </c>
      <c r="B46" s="455" t="s">
        <v>50</v>
      </c>
      <c r="C46" s="475">
        <f>utkarsh!C44</f>
        <v>0</v>
      </c>
      <c r="D46" s="475">
        <f>utkarsh!D44</f>
        <v>2</v>
      </c>
      <c r="E46" s="475">
        <f>utkarsh!E44</f>
        <v>2</v>
      </c>
      <c r="F46" s="475">
        <f>utkarsh!F44</f>
        <v>4</v>
      </c>
      <c r="G46" s="475">
        <f>utkarsh!G44</f>
        <v>209.48</v>
      </c>
      <c r="H46" s="475">
        <f>utkarsh!H44</f>
        <v>2866.06</v>
      </c>
      <c r="I46" s="475">
        <f>utkarsh!I44</f>
        <v>3075.54</v>
      </c>
      <c r="J46" s="475">
        <f t="shared" si="0"/>
        <v>768.88499999999999</v>
      </c>
      <c r="K46" s="475">
        <f t="shared" si="1"/>
        <v>1368.1783463815161</v>
      </c>
    </row>
    <row r="47" spans="1:11" s="453" customFormat="1" ht="14.25" x14ac:dyDescent="0.2">
      <c r="A47" s="454">
        <v>37</v>
      </c>
      <c r="B47" s="455" t="s">
        <v>52</v>
      </c>
      <c r="C47" s="475">
        <f>DBS!C44</f>
        <v>0</v>
      </c>
      <c r="D47" s="475">
        <f>DBS!D44</f>
        <v>0</v>
      </c>
      <c r="E47" s="475">
        <f>DBS!E44</f>
        <v>0</v>
      </c>
      <c r="F47" s="475">
        <f>DBS!F44</f>
        <v>0</v>
      </c>
      <c r="G47" s="475">
        <f>DBS!G44</f>
        <v>0</v>
      </c>
      <c r="H47" s="475">
        <f>DBS!H44</f>
        <v>0</v>
      </c>
      <c r="I47" s="475">
        <f>DBS!I44</f>
        <v>0</v>
      </c>
      <c r="J47" s="475" t="e">
        <f t="shared" si="0"/>
        <v>#DIV/0!</v>
      </c>
      <c r="K47" s="475" t="e">
        <f t="shared" si="1"/>
        <v>#DIV/0!</v>
      </c>
    </row>
    <row r="48" spans="1:11" s="453" customFormat="1" ht="14.25" x14ac:dyDescent="0.2">
      <c r="A48" s="454">
        <v>38</v>
      </c>
      <c r="B48" s="455" t="s">
        <v>54</v>
      </c>
      <c r="C48" s="475">
        <f>APB!C44</f>
        <v>0</v>
      </c>
      <c r="D48" s="475">
        <f>APB!D44</f>
        <v>0</v>
      </c>
      <c r="E48" s="475">
        <f>APB!E44</f>
        <v>0</v>
      </c>
      <c r="F48" s="475">
        <f>APB!F44</f>
        <v>0</v>
      </c>
      <c r="G48" s="475">
        <f>APB!G44</f>
        <v>0</v>
      </c>
      <c r="H48" s="475">
        <f>APB!H44</f>
        <v>0</v>
      </c>
      <c r="I48" s="475">
        <f>APB!I44</f>
        <v>0</v>
      </c>
      <c r="J48" s="475" t="e">
        <f t="shared" si="0"/>
        <v>#DIV/0!</v>
      </c>
      <c r="K48" s="475" t="e">
        <f t="shared" si="1"/>
        <v>#DIV/0!</v>
      </c>
    </row>
    <row r="49" spans="1:11" s="453" customFormat="1" ht="14.25" x14ac:dyDescent="0.2">
      <c r="A49" s="454">
        <v>39</v>
      </c>
      <c r="B49" s="455" t="s">
        <v>55</v>
      </c>
      <c r="C49" s="475">
        <f>FINO!C44</f>
        <v>0</v>
      </c>
      <c r="D49" s="475">
        <f>FINO!D44</f>
        <v>0</v>
      </c>
      <c r="E49" s="475">
        <f>FINO!E44</f>
        <v>0</v>
      </c>
      <c r="F49" s="475">
        <f>FINO!F44</f>
        <v>0</v>
      </c>
      <c r="G49" s="475">
        <f>FINO!G44</f>
        <v>0</v>
      </c>
      <c r="H49" s="475">
        <f>FINO!H44</f>
        <v>0</v>
      </c>
      <c r="I49" s="475">
        <f>FINO!I44</f>
        <v>0</v>
      </c>
      <c r="J49" s="475" t="e">
        <f t="shared" si="0"/>
        <v>#DIV/0!</v>
      </c>
      <c r="K49" s="475" t="e">
        <f t="shared" si="1"/>
        <v>#DIV/0!</v>
      </c>
    </row>
    <row r="50" spans="1:11" s="453" customFormat="1" ht="14.25" x14ac:dyDescent="0.2">
      <c r="A50" s="454">
        <v>40</v>
      </c>
      <c r="B50" s="455" t="s">
        <v>56</v>
      </c>
      <c r="C50" s="475">
        <f>'Indian Post'!C44</f>
        <v>0</v>
      </c>
      <c r="D50" s="475">
        <f>'Indian Post'!D44</f>
        <v>0</v>
      </c>
      <c r="E50" s="475">
        <f>'Indian Post'!E44</f>
        <v>1</v>
      </c>
      <c r="F50" s="475">
        <f>'Indian Post'!F44</f>
        <v>1</v>
      </c>
      <c r="G50" s="475">
        <f>'Indian Post'!G44</f>
        <v>840.04</v>
      </c>
      <c r="H50" s="475">
        <f>'Indian Post'!H44</f>
        <v>0</v>
      </c>
      <c r="I50" s="475">
        <f>'Indian Post'!I44</f>
        <v>840.04</v>
      </c>
      <c r="J50" s="475">
        <f t="shared" si="0"/>
        <v>840.04</v>
      </c>
      <c r="K50" s="475">
        <f t="shared" si="1"/>
        <v>0</v>
      </c>
    </row>
    <row r="51" spans="1:11" s="453" customFormat="1" ht="14.25" x14ac:dyDescent="0.2">
      <c r="A51" s="454">
        <v>41</v>
      </c>
      <c r="B51" s="455" t="s">
        <v>58</v>
      </c>
      <c r="C51" s="475">
        <f>'Maharashtra GB'!C44</f>
        <v>0</v>
      </c>
      <c r="D51" s="475">
        <f>'Maharashtra GB'!D44</f>
        <v>0</v>
      </c>
      <c r="E51" s="475">
        <f>'Maharashtra GB'!E44</f>
        <v>0</v>
      </c>
      <c r="F51" s="475">
        <f>'Maharashtra GB'!F44</f>
        <v>0</v>
      </c>
      <c r="G51" s="475">
        <f>'Maharashtra GB'!G44</f>
        <v>0</v>
      </c>
      <c r="H51" s="475">
        <f>'Maharashtra GB'!H44</f>
        <v>0</v>
      </c>
      <c r="I51" s="475">
        <f>'Maharashtra GB'!I44</f>
        <v>0</v>
      </c>
      <c r="J51" s="475" t="e">
        <f t="shared" si="0"/>
        <v>#DIV/0!</v>
      </c>
      <c r="K51" s="475" t="e">
        <f t="shared" si="1"/>
        <v>#DIV/0!</v>
      </c>
    </row>
    <row r="52" spans="1:11" s="453" customFormat="1" ht="14.25" x14ac:dyDescent="0.2">
      <c r="A52" s="454">
        <v>42</v>
      </c>
      <c r="B52" s="455" t="s">
        <v>59</v>
      </c>
      <c r="C52" s="475">
        <f>'Vidharbha Konkan GB'!C44</f>
        <v>0</v>
      </c>
      <c r="D52" s="475">
        <f>'Vidharbha Konkan GB'!D44</f>
        <v>4</v>
      </c>
      <c r="E52" s="475">
        <f>'Vidharbha Konkan GB'!E44</f>
        <v>2</v>
      </c>
      <c r="F52" s="475">
        <f>'Vidharbha Konkan GB'!F44</f>
        <v>6</v>
      </c>
      <c r="G52" s="475">
        <f>'Vidharbha Konkan GB'!G44</f>
        <v>3874.9</v>
      </c>
      <c r="H52" s="475">
        <f>'Vidharbha Konkan GB'!H44</f>
        <v>6556.67</v>
      </c>
      <c r="I52" s="475">
        <f>'Vidharbha Konkan GB'!I44</f>
        <v>10431.57</v>
      </c>
      <c r="J52" s="475">
        <f t="shared" si="0"/>
        <v>1738.595</v>
      </c>
      <c r="K52" s="475">
        <f t="shared" si="1"/>
        <v>169.20875377429095</v>
      </c>
    </row>
    <row r="53" spans="1:11" s="453" customFormat="1" ht="14.25" x14ac:dyDescent="0.2">
      <c r="A53" s="454">
        <v>43</v>
      </c>
      <c r="B53" s="455" t="s">
        <v>61</v>
      </c>
      <c r="C53" s="475">
        <f>M.S.Coop!C44</f>
        <v>0</v>
      </c>
      <c r="D53" s="475">
        <f>M.S.Coop!D44</f>
        <v>0</v>
      </c>
      <c r="E53" s="475">
        <f>M.S.Coop!E44</f>
        <v>8</v>
      </c>
      <c r="F53" s="475">
        <f>M.S.Coop!F44</f>
        <v>8</v>
      </c>
      <c r="G53" s="475">
        <f>M.S.Coop!G44</f>
        <v>34817.11</v>
      </c>
      <c r="H53" s="475">
        <f>M.S.Coop!H44</f>
        <v>29818.59</v>
      </c>
      <c r="I53" s="475">
        <f>M.S.Coop!I44</f>
        <v>64635.7</v>
      </c>
      <c r="J53" s="475">
        <f t="shared" si="0"/>
        <v>8079.4624999999996</v>
      </c>
      <c r="K53" s="475">
        <f t="shared" si="1"/>
        <v>85.643495396372643</v>
      </c>
    </row>
    <row r="54" spans="1:11" s="452" customFormat="1" ht="15" x14ac:dyDescent="0.2">
      <c r="A54" s="552" t="s">
        <v>63</v>
      </c>
      <c r="B54" s="553"/>
      <c r="C54" s="476">
        <f t="shared" ref="C54:I54" si="2">SUM(C4:C53)</f>
        <v>61</v>
      </c>
      <c r="D54" s="476">
        <f t="shared" si="2"/>
        <v>51</v>
      </c>
      <c r="E54" s="476">
        <f t="shared" si="2"/>
        <v>63</v>
      </c>
      <c r="F54" s="476">
        <f t="shared" si="2"/>
        <v>175</v>
      </c>
      <c r="G54" s="477">
        <f t="shared" si="2"/>
        <v>1026986.8599999999</v>
      </c>
      <c r="H54" s="477">
        <f t="shared" si="2"/>
        <v>602476.05999999994</v>
      </c>
      <c r="I54" s="477">
        <f t="shared" si="2"/>
        <v>1629462.9200000002</v>
      </c>
      <c r="J54" s="477">
        <f t="shared" si="0"/>
        <v>9311.2166857142875</v>
      </c>
      <c r="K54" s="477">
        <f t="shared" si="1"/>
        <v>58.664437050343565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197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57" customFormat="1" ht="14.25" x14ac:dyDescent="0.2">
      <c r="A11" s="458">
        <v>1</v>
      </c>
      <c r="B11" s="459" t="s">
        <v>13</v>
      </c>
      <c r="C11" s="475">
        <f>BOB!C45</f>
        <v>0</v>
      </c>
      <c r="D11" s="475">
        <f>BOB!D45</f>
        <v>2</v>
      </c>
      <c r="E11" s="475">
        <f>BOB!E45</f>
        <v>0</v>
      </c>
      <c r="F11" s="475">
        <f>BOB!F45</f>
        <v>2</v>
      </c>
      <c r="G11" s="475">
        <f>BOB!G45</f>
        <v>9778.84</v>
      </c>
      <c r="H11" s="475">
        <f>BOB!H45</f>
        <v>7015.92</v>
      </c>
      <c r="I11" s="475">
        <f>BOB!I45</f>
        <v>16794.760000000002</v>
      </c>
      <c r="J11" s="475">
        <f t="shared" ref="J11:J54" si="0">(I11/F11)</f>
        <v>8397.380000000001</v>
      </c>
      <c r="K11" s="475">
        <f t="shared" ref="K11:K54" si="1">(H11/G11)*100</f>
        <v>71.745933055454429</v>
      </c>
    </row>
    <row r="12" spans="1:11" s="457" customFormat="1" ht="14.25" x14ac:dyDescent="0.2">
      <c r="A12" s="458">
        <v>2</v>
      </c>
      <c r="B12" s="459" t="s">
        <v>14</v>
      </c>
      <c r="C12" s="475">
        <f>BOI!C45</f>
        <v>0</v>
      </c>
      <c r="D12" s="475">
        <f>BOI!D45</f>
        <v>4</v>
      </c>
      <c r="E12" s="475">
        <f>BOI!E45</f>
        <v>0</v>
      </c>
      <c r="F12" s="475">
        <f>BOI!F45</f>
        <v>4</v>
      </c>
      <c r="G12" s="475">
        <f>BOI!G45</f>
        <v>14975.42</v>
      </c>
      <c r="H12" s="475">
        <f>BOI!H45</f>
        <v>9758.48</v>
      </c>
      <c r="I12" s="475">
        <f>BOI!I45</f>
        <v>24733.9</v>
      </c>
      <c r="J12" s="475">
        <f t="shared" si="0"/>
        <v>6183.4750000000004</v>
      </c>
      <c r="K12" s="475">
        <f t="shared" si="1"/>
        <v>65.163314284340601</v>
      </c>
    </row>
    <row r="13" spans="1:11" s="457" customFormat="1" ht="14.25" x14ac:dyDescent="0.2">
      <c r="A13" s="458">
        <v>3</v>
      </c>
      <c r="B13" s="459" t="s">
        <v>15</v>
      </c>
      <c r="C13" s="475">
        <f>BM!C45</f>
        <v>4</v>
      </c>
      <c r="D13" s="475">
        <f>BM!D45</f>
        <v>6</v>
      </c>
      <c r="E13" s="475">
        <f>BM!E45</f>
        <v>0</v>
      </c>
      <c r="F13" s="475">
        <f>BM!F45</f>
        <v>10</v>
      </c>
      <c r="G13" s="475">
        <f>BM!G45</f>
        <v>40160.81</v>
      </c>
      <c r="H13" s="475">
        <f>BM!H45</f>
        <v>20132.28</v>
      </c>
      <c r="I13" s="475">
        <f>BM!I45</f>
        <v>60293.09</v>
      </c>
      <c r="J13" s="475">
        <f t="shared" si="0"/>
        <v>6029.3089999999993</v>
      </c>
      <c r="K13" s="475">
        <f t="shared" si="1"/>
        <v>50.129168211497721</v>
      </c>
    </row>
    <row r="14" spans="1:11" s="457" customFormat="1" ht="14.25" x14ac:dyDescent="0.2">
      <c r="A14" s="458">
        <v>4</v>
      </c>
      <c r="B14" s="459" t="s">
        <v>16</v>
      </c>
      <c r="C14" s="475">
        <f>CB!C45</f>
        <v>0</v>
      </c>
      <c r="D14" s="475">
        <f>CB!D45</f>
        <v>2</v>
      </c>
      <c r="E14" s="475">
        <f>CB!E45</f>
        <v>0</v>
      </c>
      <c r="F14" s="475">
        <f>CB!F45</f>
        <v>2</v>
      </c>
      <c r="G14" s="475">
        <f>CB!G45</f>
        <v>6267.22</v>
      </c>
      <c r="H14" s="475">
        <f>CB!H45</f>
        <v>9022.74</v>
      </c>
      <c r="I14" s="475">
        <f>CB!I45</f>
        <v>15289.96</v>
      </c>
      <c r="J14" s="475">
        <f t="shared" si="0"/>
        <v>7644.98</v>
      </c>
      <c r="K14" s="475">
        <f t="shared" si="1"/>
        <v>143.96718162119726</v>
      </c>
    </row>
    <row r="15" spans="1:11" s="457" customFormat="1" ht="14.25" x14ac:dyDescent="0.2">
      <c r="A15" s="458">
        <v>5</v>
      </c>
      <c r="B15" s="459" t="s">
        <v>17</v>
      </c>
      <c r="C15" s="475">
        <f>CBI!C45</f>
        <v>7</v>
      </c>
      <c r="D15" s="475">
        <f>CBI!D45</f>
        <v>4</v>
      </c>
      <c r="E15" s="475">
        <f>CBI!E45</f>
        <v>0</v>
      </c>
      <c r="F15" s="475">
        <f>CBI!F45</f>
        <v>11</v>
      </c>
      <c r="G15" s="475">
        <f>CBI!G45</f>
        <v>39749.949999999997</v>
      </c>
      <c r="H15" s="475">
        <f>CBI!H45</f>
        <v>18964.38</v>
      </c>
      <c r="I15" s="475">
        <f>CBI!I45</f>
        <v>58714.33</v>
      </c>
      <c r="J15" s="475">
        <f t="shared" si="0"/>
        <v>5337.6663636363637</v>
      </c>
      <c r="K15" s="475">
        <f t="shared" si="1"/>
        <v>47.709192087034083</v>
      </c>
    </row>
    <row r="16" spans="1:11" s="457" customFormat="1" ht="14.25" x14ac:dyDescent="0.2">
      <c r="A16" s="458">
        <v>6</v>
      </c>
      <c r="B16" s="459" t="s">
        <v>18</v>
      </c>
      <c r="C16" s="475">
        <f>IB!C45</f>
        <v>0</v>
      </c>
      <c r="D16" s="475">
        <f>IB!D45</f>
        <v>2</v>
      </c>
      <c r="E16" s="475">
        <f>IB!E45</f>
        <v>0</v>
      </c>
      <c r="F16" s="475">
        <f>IB!F45</f>
        <v>2</v>
      </c>
      <c r="G16" s="475">
        <f>IB!G45</f>
        <v>6670.52</v>
      </c>
      <c r="H16" s="475">
        <f>IB!H45</f>
        <v>6167.3</v>
      </c>
      <c r="I16" s="475">
        <f>IB!I45</f>
        <v>12837.82</v>
      </c>
      <c r="J16" s="475">
        <f t="shared" si="0"/>
        <v>6418.91</v>
      </c>
      <c r="K16" s="475">
        <f t="shared" si="1"/>
        <v>92.456060397090482</v>
      </c>
    </row>
    <row r="17" spans="1:11" s="457" customFormat="1" ht="14.25" x14ac:dyDescent="0.2">
      <c r="A17" s="458">
        <v>7</v>
      </c>
      <c r="B17" s="459" t="s">
        <v>19</v>
      </c>
      <c r="C17" s="475">
        <f>IOB!C45</f>
        <v>0</v>
      </c>
      <c r="D17" s="475">
        <f>IOB!D45</f>
        <v>1</v>
      </c>
      <c r="E17" s="475">
        <f>IOB!E45</f>
        <v>0</v>
      </c>
      <c r="F17" s="475">
        <f>IOB!F45</f>
        <v>1</v>
      </c>
      <c r="G17" s="475">
        <f>IOB!G45</f>
        <v>1380.09</v>
      </c>
      <c r="H17" s="475">
        <f>IOB!H45</f>
        <v>1389.85</v>
      </c>
      <c r="I17" s="475">
        <f>IOB!I45</f>
        <v>2769.9399999999996</v>
      </c>
      <c r="J17" s="475">
        <f t="shared" si="0"/>
        <v>2769.9399999999996</v>
      </c>
      <c r="K17" s="475">
        <f t="shared" si="1"/>
        <v>100.70720025505584</v>
      </c>
    </row>
    <row r="18" spans="1:11" s="457" customFormat="1" ht="14.25" x14ac:dyDescent="0.2">
      <c r="A18" s="458">
        <v>8</v>
      </c>
      <c r="B18" s="459" t="s">
        <v>20</v>
      </c>
      <c r="C18" s="475">
        <f>PSB!C45</f>
        <v>0</v>
      </c>
      <c r="D18" s="475">
        <f>PSB!D45</f>
        <v>0</v>
      </c>
      <c r="E18" s="475">
        <f>PSB!E45</f>
        <v>0</v>
      </c>
      <c r="F18" s="475">
        <f>PSB!F45</f>
        <v>0</v>
      </c>
      <c r="G18" s="475">
        <f>PSB!G45</f>
        <v>0</v>
      </c>
      <c r="H18" s="475">
        <f>PSB!H45</f>
        <v>0</v>
      </c>
      <c r="I18" s="475">
        <f>PSB!I45</f>
        <v>0</v>
      </c>
      <c r="J18" s="475" t="e">
        <f t="shared" si="0"/>
        <v>#DIV/0!</v>
      </c>
      <c r="K18" s="475" t="e">
        <f t="shared" si="1"/>
        <v>#DIV/0!</v>
      </c>
    </row>
    <row r="19" spans="1:11" s="457" customFormat="1" ht="14.25" x14ac:dyDescent="0.2">
      <c r="A19" s="458">
        <v>9</v>
      </c>
      <c r="B19" s="459" t="s">
        <v>21</v>
      </c>
      <c r="C19" s="475">
        <f>PNB!C45</f>
        <v>0</v>
      </c>
      <c r="D19" s="475">
        <f>PNB!D45</f>
        <v>1</v>
      </c>
      <c r="E19" s="475">
        <f>PNB!E45</f>
        <v>0</v>
      </c>
      <c r="F19" s="475">
        <f>PNB!F45</f>
        <v>1</v>
      </c>
      <c r="G19" s="475">
        <f>PNB!G45</f>
        <v>3715.22</v>
      </c>
      <c r="H19" s="475">
        <f>PNB!H45</f>
        <v>1650.21</v>
      </c>
      <c r="I19" s="475">
        <f>PNB!I45</f>
        <v>5365.43</v>
      </c>
      <c r="J19" s="475">
        <f t="shared" si="0"/>
        <v>5365.43</v>
      </c>
      <c r="K19" s="475">
        <f t="shared" si="1"/>
        <v>44.417558045014829</v>
      </c>
    </row>
    <row r="20" spans="1:11" s="457" customFormat="1" ht="14.25" x14ac:dyDescent="0.2">
      <c r="A20" s="458">
        <v>10</v>
      </c>
      <c r="B20" s="459" t="s">
        <v>22</v>
      </c>
      <c r="C20" s="475">
        <f>SBI!C45</f>
        <v>8</v>
      </c>
      <c r="D20" s="475">
        <f>SBI!D45</f>
        <v>7</v>
      </c>
      <c r="E20" s="475">
        <f>SBI!E45</f>
        <v>0</v>
      </c>
      <c r="F20" s="475">
        <f>SBI!F45</f>
        <v>15</v>
      </c>
      <c r="G20" s="475">
        <f>SBI!G45</f>
        <v>143622.09</v>
      </c>
      <c r="H20" s="475">
        <f>SBI!H45</f>
        <v>72230.58</v>
      </c>
      <c r="I20" s="475">
        <f>SBI!I45</f>
        <v>215852.66999999998</v>
      </c>
      <c r="J20" s="475">
        <f t="shared" si="0"/>
        <v>14390.177999999998</v>
      </c>
      <c r="K20" s="475">
        <f t="shared" si="1"/>
        <v>50.292110357118467</v>
      </c>
    </row>
    <row r="21" spans="1:11" s="457" customFormat="1" ht="14.25" x14ac:dyDescent="0.2">
      <c r="A21" s="458">
        <v>11</v>
      </c>
      <c r="B21" s="459" t="s">
        <v>23</v>
      </c>
      <c r="C21" s="475">
        <f>UCO!C45</f>
        <v>0</v>
      </c>
      <c r="D21" s="475">
        <f>UCO!D45</f>
        <v>1</v>
      </c>
      <c r="E21" s="475">
        <f>UCO!E45</f>
        <v>0</v>
      </c>
      <c r="F21" s="475">
        <f>UCO!F45</f>
        <v>1</v>
      </c>
      <c r="G21" s="475">
        <f>UCO!G45</f>
        <v>1774.85</v>
      </c>
      <c r="H21" s="475">
        <f>UCO!H45</f>
        <v>2512.84</v>
      </c>
      <c r="I21" s="475">
        <f>UCO!I45</f>
        <v>4287.6900000000005</v>
      </c>
      <c r="J21" s="475">
        <f t="shared" si="0"/>
        <v>4287.6900000000005</v>
      </c>
      <c r="K21" s="475">
        <f t="shared" si="1"/>
        <v>141.58041524635888</v>
      </c>
    </row>
    <row r="22" spans="1:11" s="457" customFormat="1" ht="14.25" x14ac:dyDescent="0.2">
      <c r="A22" s="458">
        <v>12</v>
      </c>
      <c r="B22" s="459" t="s">
        <v>24</v>
      </c>
      <c r="C22" s="475">
        <f>UBI!C45</f>
        <v>0</v>
      </c>
      <c r="D22" s="475">
        <f>UBI!D45</f>
        <v>1</v>
      </c>
      <c r="E22" s="475">
        <f>UBI!E45</f>
        <v>0</v>
      </c>
      <c r="F22" s="475">
        <f>UBI!F45</f>
        <v>1</v>
      </c>
      <c r="G22" s="475">
        <f>UBI!G45</f>
        <v>10136.790000000001</v>
      </c>
      <c r="H22" s="475">
        <f>UBI!H45</f>
        <v>2899.45</v>
      </c>
      <c r="I22" s="475">
        <f>UBI!I45</f>
        <v>13036.240000000002</v>
      </c>
      <c r="J22" s="475">
        <f t="shared" si="0"/>
        <v>13036.240000000002</v>
      </c>
      <c r="K22" s="475">
        <f t="shared" si="1"/>
        <v>28.603236330238662</v>
      </c>
    </row>
    <row r="23" spans="1:11" s="457" customFormat="1" ht="14.25" x14ac:dyDescent="0.2">
      <c r="A23" s="458">
        <v>13</v>
      </c>
      <c r="B23" s="459" t="s">
        <v>26</v>
      </c>
      <c r="C23" s="475">
        <f>AXIS!C45</f>
        <v>0</v>
      </c>
      <c r="D23" s="475">
        <f>AXIS!D45</f>
        <v>3</v>
      </c>
      <c r="E23" s="475">
        <f>AXIS!E45</f>
        <v>0</v>
      </c>
      <c r="F23" s="475">
        <f>AXIS!F45</f>
        <v>3</v>
      </c>
      <c r="G23" s="475">
        <f>AXIS!G45</f>
        <v>10416.549999999999</v>
      </c>
      <c r="H23" s="475">
        <f>AXIS!H45</f>
        <v>7215.7</v>
      </c>
      <c r="I23" s="475">
        <f>AXIS!I45</f>
        <v>17632.25</v>
      </c>
      <c r="J23" s="475">
        <f t="shared" si="0"/>
        <v>5877.416666666667</v>
      </c>
      <c r="K23" s="475">
        <f t="shared" si="1"/>
        <v>69.271495840753417</v>
      </c>
    </row>
    <row r="24" spans="1:11" s="457" customFormat="1" ht="14.25" x14ac:dyDescent="0.2">
      <c r="A24" s="458">
        <v>14</v>
      </c>
      <c r="B24" s="459" t="s">
        <v>27</v>
      </c>
      <c r="C24" s="475">
        <f>BANDHAN!C45</f>
        <v>0</v>
      </c>
      <c r="D24" s="475">
        <f>BANDHAN!D45</f>
        <v>4</v>
      </c>
      <c r="E24" s="475">
        <f>BANDHAN!E45</f>
        <v>0</v>
      </c>
      <c r="F24" s="475">
        <f>BANDHAN!F45</f>
        <v>4</v>
      </c>
      <c r="G24" s="475">
        <f>BANDHAN!G45</f>
        <v>213.4</v>
      </c>
      <c r="H24" s="475">
        <f>BANDHAN!H45</f>
        <v>1401.85</v>
      </c>
      <c r="I24" s="475">
        <f>BANDHAN!I45</f>
        <v>1615.25</v>
      </c>
      <c r="J24" s="475">
        <f t="shared" si="0"/>
        <v>403.8125</v>
      </c>
      <c r="K24" s="475">
        <f t="shared" si="1"/>
        <v>656.9119025304592</v>
      </c>
    </row>
    <row r="25" spans="1:11" s="457" customFormat="1" ht="14.25" x14ac:dyDescent="0.2">
      <c r="A25" s="458">
        <v>15</v>
      </c>
      <c r="B25" s="459" t="s">
        <v>28</v>
      </c>
      <c r="C25" s="475">
        <f>'CSB(CATHOLIC)'!C45</f>
        <v>0</v>
      </c>
      <c r="D25" s="475">
        <f>'CSB(CATHOLIC)'!D45</f>
        <v>0</v>
      </c>
      <c r="E25" s="475">
        <f>'CSB(CATHOLIC)'!E45</f>
        <v>0</v>
      </c>
      <c r="F25" s="475">
        <f>'CSB(CATHOLIC)'!F45</f>
        <v>0</v>
      </c>
      <c r="G25" s="475">
        <f>'CSB(CATHOLIC)'!G45</f>
        <v>0</v>
      </c>
      <c r="H25" s="475">
        <f>'CSB(CATHOLIC)'!H45</f>
        <v>0</v>
      </c>
      <c r="I25" s="475">
        <f>'CSB(CATHOLIC)'!I45</f>
        <v>0</v>
      </c>
      <c r="J25" s="475" t="e">
        <f t="shared" si="0"/>
        <v>#DIV/0!</v>
      </c>
      <c r="K25" s="475" t="e">
        <f t="shared" si="1"/>
        <v>#DIV/0!</v>
      </c>
    </row>
    <row r="26" spans="1:11" s="457" customFormat="1" ht="14.25" x14ac:dyDescent="0.2">
      <c r="A26" s="458">
        <v>16</v>
      </c>
      <c r="B26" s="459" t="s">
        <v>29</v>
      </c>
      <c r="C26" s="475">
        <f>DCB!C45</f>
        <v>0</v>
      </c>
      <c r="D26" s="475">
        <f>DCB!D45</f>
        <v>0</v>
      </c>
      <c r="E26" s="475">
        <f>DCB!E45</f>
        <v>0</v>
      </c>
      <c r="F26" s="475">
        <f>DCB!F45</f>
        <v>0</v>
      </c>
      <c r="G26" s="475">
        <f>DCB!G45</f>
        <v>0</v>
      </c>
      <c r="H26" s="475">
        <f>DCB!H45</f>
        <v>0</v>
      </c>
      <c r="I26" s="475">
        <f>DCB!I45</f>
        <v>0</v>
      </c>
      <c r="J26" s="475" t="e">
        <f t="shared" si="0"/>
        <v>#DIV/0!</v>
      </c>
      <c r="K26" s="475" t="e">
        <f t="shared" si="1"/>
        <v>#DIV/0!</v>
      </c>
    </row>
    <row r="27" spans="1:11" s="457" customFormat="1" ht="14.25" x14ac:dyDescent="0.2">
      <c r="A27" s="458">
        <v>17</v>
      </c>
      <c r="B27" s="459" t="s">
        <v>30</v>
      </c>
      <c r="C27" s="475">
        <f>DHANLAXMI!C45</f>
        <v>0</v>
      </c>
      <c r="D27" s="475">
        <f>DHANLAXMI!D45</f>
        <v>0</v>
      </c>
      <c r="E27" s="475">
        <f>DHANLAXMI!E45</f>
        <v>0</v>
      </c>
      <c r="F27" s="475">
        <f>DHANLAXMI!F45</f>
        <v>0</v>
      </c>
      <c r="G27" s="475">
        <f>DHANLAXMI!G45</f>
        <v>0</v>
      </c>
      <c r="H27" s="475">
        <f>DHANLAXMI!H45</f>
        <v>0</v>
      </c>
      <c r="I27" s="475">
        <f>DHANLAXMI!I45</f>
        <v>0</v>
      </c>
      <c r="J27" s="475" t="e">
        <f t="shared" si="0"/>
        <v>#DIV/0!</v>
      </c>
      <c r="K27" s="475" t="e">
        <f t="shared" si="1"/>
        <v>#DIV/0!</v>
      </c>
    </row>
    <row r="28" spans="1:11" s="457" customFormat="1" ht="14.25" x14ac:dyDescent="0.2">
      <c r="A28" s="458">
        <v>18</v>
      </c>
      <c r="B28" s="459" t="s">
        <v>31</v>
      </c>
      <c r="C28" s="475">
        <f>FEDERAL!C45</f>
        <v>0</v>
      </c>
      <c r="D28" s="475">
        <f>FEDERAL!D45</f>
        <v>0</v>
      </c>
      <c r="E28" s="475">
        <f>FEDERAL!E45</f>
        <v>0</v>
      </c>
      <c r="F28" s="475">
        <f>FEDERAL!F45</f>
        <v>0</v>
      </c>
      <c r="G28" s="475">
        <f>FEDERAL!G45</f>
        <v>0</v>
      </c>
      <c r="H28" s="475">
        <f>FEDERAL!H45</f>
        <v>0</v>
      </c>
      <c r="I28" s="475">
        <f>FEDERAL!I45</f>
        <v>0</v>
      </c>
      <c r="J28" s="475" t="e">
        <f t="shared" si="0"/>
        <v>#DIV/0!</v>
      </c>
      <c r="K28" s="475" t="e">
        <f t="shared" si="1"/>
        <v>#DIV/0!</v>
      </c>
    </row>
    <row r="29" spans="1:11" s="457" customFormat="1" ht="14.25" x14ac:dyDescent="0.2">
      <c r="A29" s="458">
        <v>19</v>
      </c>
      <c r="B29" s="459" t="s">
        <v>32</v>
      </c>
      <c r="C29" s="475">
        <f>HDFC!C45</f>
        <v>0</v>
      </c>
      <c r="D29" s="475">
        <f>HDFC!D45</f>
        <v>3</v>
      </c>
      <c r="E29" s="475">
        <f>HDFC!E45</f>
        <v>0</v>
      </c>
      <c r="F29" s="475">
        <f>HDFC!F45</f>
        <v>3</v>
      </c>
      <c r="G29" s="475">
        <f>HDFC!G45</f>
        <v>18240.7</v>
      </c>
      <c r="H29" s="475">
        <f>HDFC!H45</f>
        <v>44353.39</v>
      </c>
      <c r="I29" s="475">
        <f>HDFC!I45</f>
        <v>62594.09</v>
      </c>
      <c r="J29" s="475">
        <f t="shared" si="0"/>
        <v>20864.696666666667</v>
      </c>
      <c r="K29" s="475">
        <f t="shared" si="1"/>
        <v>243.15618369909049</v>
      </c>
    </row>
    <row r="30" spans="1:11" s="457" customFormat="1" ht="14.25" x14ac:dyDescent="0.2">
      <c r="A30" s="458">
        <v>20</v>
      </c>
      <c r="B30" s="459" t="s">
        <v>33</v>
      </c>
      <c r="C30" s="475">
        <f>ICICI!C45</f>
        <v>1</v>
      </c>
      <c r="D30" s="475">
        <f>ICICI!D45</f>
        <v>1</v>
      </c>
      <c r="E30" s="475">
        <f>ICICI!E45</f>
        <v>0</v>
      </c>
      <c r="F30" s="475">
        <f>ICICI!F45</f>
        <v>2</v>
      </c>
      <c r="G30" s="475">
        <f>ICICI!G45</f>
        <v>16326.2</v>
      </c>
      <c r="H30" s="475">
        <f>ICICI!H45</f>
        <v>19057.349999999999</v>
      </c>
      <c r="I30" s="475">
        <f>ICICI!I45</f>
        <v>35383.550000000003</v>
      </c>
      <c r="J30" s="475">
        <f t="shared" si="0"/>
        <v>17691.775000000001</v>
      </c>
      <c r="K30" s="475">
        <f t="shared" si="1"/>
        <v>116.7286325048082</v>
      </c>
    </row>
    <row r="31" spans="1:11" s="457" customFormat="1" ht="14.25" x14ac:dyDescent="0.2">
      <c r="A31" s="458">
        <v>21</v>
      </c>
      <c r="B31" s="459" t="s">
        <v>34</v>
      </c>
      <c r="C31" s="475">
        <f>IDBI!C45</f>
        <v>0</v>
      </c>
      <c r="D31" s="475">
        <f>IDBI!D45</f>
        <v>1</v>
      </c>
      <c r="E31" s="475">
        <f>IDBI!E45</f>
        <v>0</v>
      </c>
      <c r="F31" s="475">
        <f>IDBI!F45</f>
        <v>1</v>
      </c>
      <c r="G31" s="475">
        <f>IDBI!G45</f>
        <v>2604.71</v>
      </c>
      <c r="H31" s="475">
        <f>IDBI!H45</f>
        <v>2473.36</v>
      </c>
      <c r="I31" s="475">
        <f>IDBI!I45</f>
        <v>5078.07</v>
      </c>
      <c r="J31" s="475">
        <f t="shared" si="0"/>
        <v>5078.07</v>
      </c>
      <c r="K31" s="475">
        <f t="shared" si="1"/>
        <v>94.957212127261769</v>
      </c>
    </row>
    <row r="32" spans="1:11" s="457" customFormat="1" ht="14.25" x14ac:dyDescent="0.2">
      <c r="A32" s="458">
        <v>22</v>
      </c>
      <c r="B32" s="459" t="s">
        <v>35</v>
      </c>
      <c r="C32" s="475">
        <f>IDFC!C45</f>
        <v>0</v>
      </c>
      <c r="D32" s="475">
        <f>IDFC!D45</f>
        <v>0</v>
      </c>
      <c r="E32" s="475">
        <f>IDFC!E45</f>
        <v>0</v>
      </c>
      <c r="F32" s="475">
        <f>IDFC!F45</f>
        <v>0</v>
      </c>
      <c r="G32" s="475">
        <f>IDFC!G45</f>
        <v>0</v>
      </c>
      <c r="H32" s="475">
        <f>IDFC!H45</f>
        <v>0</v>
      </c>
      <c r="I32" s="475">
        <f>IDFC!I45</f>
        <v>0</v>
      </c>
      <c r="J32" s="475" t="e">
        <f t="shared" si="0"/>
        <v>#DIV/0!</v>
      </c>
      <c r="K32" s="475" t="e">
        <f t="shared" si="1"/>
        <v>#DIV/0!</v>
      </c>
    </row>
    <row r="33" spans="1:11" s="457" customFormat="1" ht="14.25" x14ac:dyDescent="0.2">
      <c r="A33" s="458">
        <v>23</v>
      </c>
      <c r="B33" s="459" t="s">
        <v>36</v>
      </c>
      <c r="C33" s="475">
        <f>INDUSIND!C45</f>
        <v>0</v>
      </c>
      <c r="D33" s="475">
        <f>INDUSIND!D45</f>
        <v>0</v>
      </c>
      <c r="E33" s="475">
        <f>INDUSIND!E45</f>
        <v>0</v>
      </c>
      <c r="F33" s="475">
        <f>INDUSIND!F45</f>
        <v>0</v>
      </c>
      <c r="G33" s="475">
        <f>INDUSIND!G45</f>
        <v>0</v>
      </c>
      <c r="H33" s="475">
        <f>INDUSIND!H45</f>
        <v>0</v>
      </c>
      <c r="I33" s="475">
        <f>INDUSIND!I45</f>
        <v>0</v>
      </c>
      <c r="J33" s="475" t="e">
        <f t="shared" si="0"/>
        <v>#DIV/0!</v>
      </c>
      <c r="K33" s="475" t="e">
        <f t="shared" si="1"/>
        <v>#DIV/0!</v>
      </c>
    </row>
    <row r="34" spans="1:11" s="457" customFormat="1" ht="14.25" x14ac:dyDescent="0.2">
      <c r="A34" s="458">
        <v>24</v>
      </c>
      <c r="B34" s="459" t="s">
        <v>37</v>
      </c>
      <c r="C34" s="475">
        <f>KB!C45</f>
        <v>0</v>
      </c>
      <c r="D34" s="475">
        <f>KB!D45</f>
        <v>0</v>
      </c>
      <c r="E34" s="475">
        <f>KB!E45</f>
        <v>0</v>
      </c>
      <c r="F34" s="475">
        <f>KB!F45</f>
        <v>0</v>
      </c>
      <c r="G34" s="475">
        <f>KB!G45</f>
        <v>0</v>
      </c>
      <c r="H34" s="475">
        <f>KB!H45</f>
        <v>0</v>
      </c>
      <c r="I34" s="475">
        <f>KB!I45</f>
        <v>0</v>
      </c>
      <c r="J34" s="475" t="e">
        <f t="shared" si="0"/>
        <v>#DIV/0!</v>
      </c>
      <c r="K34" s="475" t="e">
        <f t="shared" si="1"/>
        <v>#DIV/0!</v>
      </c>
    </row>
    <row r="35" spans="1:11" s="457" customFormat="1" ht="14.25" x14ac:dyDescent="0.2">
      <c r="A35" s="458">
        <v>25</v>
      </c>
      <c r="B35" s="459" t="s">
        <v>38</v>
      </c>
      <c r="C35" s="475">
        <f>KARUR!C45</f>
        <v>0</v>
      </c>
      <c r="D35" s="475">
        <f>KARUR!D45</f>
        <v>0</v>
      </c>
      <c r="E35" s="475">
        <f>KARUR!E45</f>
        <v>0</v>
      </c>
      <c r="F35" s="475">
        <f>KARUR!F45</f>
        <v>0</v>
      </c>
      <c r="G35" s="475">
        <f>KARUR!G45</f>
        <v>0</v>
      </c>
      <c r="H35" s="475">
        <f>KARUR!H45</f>
        <v>0</v>
      </c>
      <c r="I35" s="475">
        <f>KARUR!I45</f>
        <v>0</v>
      </c>
      <c r="J35" s="475" t="e">
        <f t="shared" si="0"/>
        <v>#DIV/0!</v>
      </c>
      <c r="K35" s="475" t="e">
        <f t="shared" si="1"/>
        <v>#DIV/0!</v>
      </c>
    </row>
    <row r="36" spans="1:11" s="457" customFormat="1" ht="14.25" x14ac:dyDescent="0.2">
      <c r="A36" s="458">
        <v>26</v>
      </c>
      <c r="B36" s="459" t="s">
        <v>39</v>
      </c>
      <c r="C36" s="475">
        <f>KOTAK!C45</f>
        <v>0</v>
      </c>
      <c r="D36" s="475">
        <f>KOTAK!D45</f>
        <v>0</v>
      </c>
      <c r="E36" s="475">
        <f>KOTAK!E45</f>
        <v>0</v>
      </c>
      <c r="F36" s="475">
        <f>KOTAK!F45</f>
        <v>0</v>
      </c>
      <c r="G36" s="475">
        <f>KOTAK!G45</f>
        <v>0</v>
      </c>
      <c r="H36" s="475">
        <f>KOTAK!H45</f>
        <v>0</v>
      </c>
      <c r="I36" s="475">
        <f>KOTAK!I45</f>
        <v>0</v>
      </c>
      <c r="J36" s="475" t="e">
        <f t="shared" si="0"/>
        <v>#DIV/0!</v>
      </c>
      <c r="K36" s="475" t="e">
        <f t="shared" si="1"/>
        <v>#DIV/0!</v>
      </c>
    </row>
    <row r="37" spans="1:11" s="457" customFormat="1" ht="14.25" x14ac:dyDescent="0.2">
      <c r="A37" s="458">
        <v>27</v>
      </c>
      <c r="B37" s="459" t="s">
        <v>40</v>
      </c>
      <c r="C37" s="475">
        <f>RBL!C45</f>
        <v>0</v>
      </c>
      <c r="D37" s="475">
        <f>RBL!D45</f>
        <v>0</v>
      </c>
      <c r="E37" s="475">
        <f>RBL!E45</f>
        <v>0</v>
      </c>
      <c r="F37" s="475">
        <f>RBL!F45</f>
        <v>0</v>
      </c>
      <c r="G37" s="475">
        <f>RBL!G45</f>
        <v>0</v>
      </c>
      <c r="H37" s="475">
        <f>RBL!H45</f>
        <v>0</v>
      </c>
      <c r="I37" s="475">
        <f>RBL!I45</f>
        <v>0</v>
      </c>
      <c r="J37" s="475" t="e">
        <f t="shared" si="0"/>
        <v>#DIV/0!</v>
      </c>
      <c r="K37" s="475" t="e">
        <f t="shared" si="1"/>
        <v>#DIV/0!</v>
      </c>
    </row>
    <row r="38" spans="1:11" s="457" customFormat="1" ht="14.25" x14ac:dyDescent="0.2">
      <c r="A38" s="458">
        <v>28</v>
      </c>
      <c r="B38" s="459" t="s">
        <v>41</v>
      </c>
      <c r="C38" s="475">
        <f>YES!C45</f>
        <v>0</v>
      </c>
      <c r="D38" s="475">
        <f>YES!D45</f>
        <v>0</v>
      </c>
      <c r="E38" s="475">
        <f>YES!E45</f>
        <v>0</v>
      </c>
      <c r="F38" s="475">
        <f>YES!F45</f>
        <v>0</v>
      </c>
      <c r="G38" s="475">
        <f>YES!G45</f>
        <v>0</v>
      </c>
      <c r="H38" s="475">
        <f>YES!H45</f>
        <v>0</v>
      </c>
      <c r="I38" s="475">
        <f>YES!I45</f>
        <v>0</v>
      </c>
      <c r="J38" s="475" t="e">
        <f t="shared" si="0"/>
        <v>#DIV/0!</v>
      </c>
      <c r="K38" s="475" t="e">
        <f t="shared" si="1"/>
        <v>#DIV/0!</v>
      </c>
    </row>
    <row r="39" spans="1:11" s="457" customFormat="1" ht="14.25" x14ac:dyDescent="0.2">
      <c r="A39" s="458">
        <v>29</v>
      </c>
      <c r="B39" s="459" t="s">
        <v>43</v>
      </c>
      <c r="C39" s="475">
        <f>AU!C45</f>
        <v>0</v>
      </c>
      <c r="D39" s="475">
        <f>AU!D45</f>
        <v>1</v>
      </c>
      <c r="E39" s="475">
        <f>AU!E45</f>
        <v>0</v>
      </c>
      <c r="F39" s="475">
        <f>AU!F45</f>
        <v>1</v>
      </c>
      <c r="G39" s="475">
        <f>AU!G45</f>
        <v>0</v>
      </c>
      <c r="H39" s="475">
        <f>AU!H45</f>
        <v>1114.31</v>
      </c>
      <c r="I39" s="475">
        <f>AU!I45</f>
        <v>1114.31</v>
      </c>
      <c r="J39" s="475">
        <f t="shared" si="0"/>
        <v>1114.31</v>
      </c>
      <c r="K39" s="475" t="e">
        <f t="shared" si="1"/>
        <v>#DIV/0!</v>
      </c>
    </row>
    <row r="40" spans="1:11" s="457" customFormat="1" ht="14.25" x14ac:dyDescent="0.2">
      <c r="A40" s="458">
        <v>30</v>
      </c>
      <c r="B40" s="459" t="s">
        <v>44</v>
      </c>
      <c r="C40" s="475">
        <f>Equitas!C45</f>
        <v>0</v>
      </c>
      <c r="D40" s="475">
        <f>Equitas!D45</f>
        <v>2</v>
      </c>
      <c r="E40" s="475">
        <f>Equitas!E45</f>
        <v>0</v>
      </c>
      <c r="F40" s="475">
        <f>Equitas!F45</f>
        <v>2</v>
      </c>
      <c r="G40" s="475">
        <f>Equitas!G45</f>
        <v>1053.53</v>
      </c>
      <c r="H40" s="475">
        <f>Equitas!H45</f>
        <v>2070.38</v>
      </c>
      <c r="I40" s="475">
        <f>Equitas!I45</f>
        <v>3123.91</v>
      </c>
      <c r="J40" s="475">
        <f t="shared" si="0"/>
        <v>1561.9549999999999</v>
      </c>
      <c r="K40" s="475">
        <f t="shared" si="1"/>
        <v>196.51837156986514</v>
      </c>
    </row>
    <row r="41" spans="1:11" s="457" customFormat="1" ht="14.25" x14ac:dyDescent="0.2">
      <c r="A41" s="458">
        <v>31</v>
      </c>
      <c r="B41" s="459" t="s">
        <v>45</v>
      </c>
      <c r="C41" s="475">
        <f>ESAF!C45</f>
        <v>0</v>
      </c>
      <c r="D41" s="475">
        <f>ESAF!D45</f>
        <v>2</v>
      </c>
      <c r="E41" s="475">
        <f>ESAF!E45</f>
        <v>0</v>
      </c>
      <c r="F41" s="475">
        <f>ESAF!F45</f>
        <v>2</v>
      </c>
      <c r="G41" s="475">
        <f>ESAF!G45</f>
        <v>1554.91</v>
      </c>
      <c r="H41" s="475">
        <f>ESAF!H45</f>
        <v>7291.73</v>
      </c>
      <c r="I41" s="475">
        <f>ESAF!I45</f>
        <v>8846.64</v>
      </c>
      <c r="J41" s="475">
        <f t="shared" si="0"/>
        <v>4423.32</v>
      </c>
      <c r="K41" s="475">
        <f t="shared" si="1"/>
        <v>468.94868513290146</v>
      </c>
    </row>
    <row r="42" spans="1:11" s="457" customFormat="1" ht="14.25" x14ac:dyDescent="0.2">
      <c r="A42" s="458">
        <v>32</v>
      </c>
      <c r="B42" s="459" t="s">
        <v>46</v>
      </c>
      <c r="C42" s="475">
        <f>Fincare!C45</f>
        <v>0</v>
      </c>
      <c r="D42" s="475">
        <f>Fincare!D45</f>
        <v>3</v>
      </c>
      <c r="E42" s="475">
        <f>Fincare!E45</f>
        <v>0</v>
      </c>
      <c r="F42" s="475">
        <f>Fincare!F45</f>
        <v>3</v>
      </c>
      <c r="G42" s="475">
        <f>Fincare!G45</f>
        <v>186.53</v>
      </c>
      <c r="H42" s="475">
        <f>Fincare!H45</f>
        <v>3570.63</v>
      </c>
      <c r="I42" s="475">
        <f>Fincare!I45</f>
        <v>3757.1600000000003</v>
      </c>
      <c r="J42" s="475">
        <f t="shared" si="0"/>
        <v>1252.3866666666668</v>
      </c>
      <c r="K42" s="475">
        <f t="shared" si="1"/>
        <v>1914.2389964080844</v>
      </c>
    </row>
    <row r="43" spans="1:11" s="457" customFormat="1" ht="14.25" x14ac:dyDescent="0.2">
      <c r="A43" s="458">
        <v>33</v>
      </c>
      <c r="B43" s="459" t="s">
        <v>47</v>
      </c>
      <c r="C43" s="475">
        <f>Jana!C45</f>
        <v>0</v>
      </c>
      <c r="D43" s="475">
        <f>Jana!D45</f>
        <v>0</v>
      </c>
      <c r="E43" s="475">
        <f>Jana!E45</f>
        <v>0</v>
      </c>
      <c r="F43" s="475">
        <f>Jana!F45</f>
        <v>0</v>
      </c>
      <c r="G43" s="475">
        <f>Jana!G45</f>
        <v>0</v>
      </c>
      <c r="H43" s="475">
        <f>Jana!H45</f>
        <v>0</v>
      </c>
      <c r="I43" s="475">
        <f>Jana!I45</f>
        <v>0</v>
      </c>
      <c r="J43" s="475" t="e">
        <f t="shared" si="0"/>
        <v>#DIV/0!</v>
      </c>
      <c r="K43" s="475" t="e">
        <f t="shared" si="1"/>
        <v>#DIV/0!</v>
      </c>
    </row>
    <row r="44" spans="1:11" s="457" customFormat="1" ht="14.25" x14ac:dyDescent="0.2">
      <c r="A44" s="458">
        <v>34</v>
      </c>
      <c r="B44" s="459" t="s">
        <v>48</v>
      </c>
      <c r="C44" s="475">
        <f>Suryoday!C45</f>
        <v>0</v>
      </c>
      <c r="D44" s="475">
        <f>Suryoday!D45</f>
        <v>0</v>
      </c>
      <c r="E44" s="475">
        <f>Suryoday!E45</f>
        <v>0</v>
      </c>
      <c r="F44" s="475">
        <f>Suryoday!F45</f>
        <v>0</v>
      </c>
      <c r="G44" s="475">
        <f>Suryoday!G45</f>
        <v>0</v>
      </c>
      <c r="H44" s="475">
        <f>Suryoday!H45</f>
        <v>0</v>
      </c>
      <c r="I44" s="475">
        <f>Suryoday!I45</f>
        <v>0</v>
      </c>
      <c r="J44" s="475" t="e">
        <f t="shared" si="0"/>
        <v>#DIV/0!</v>
      </c>
      <c r="K44" s="475" t="e">
        <f t="shared" si="1"/>
        <v>#DIV/0!</v>
      </c>
    </row>
    <row r="45" spans="1:11" s="457" customFormat="1" ht="14.25" x14ac:dyDescent="0.2">
      <c r="A45" s="458">
        <v>35</v>
      </c>
      <c r="B45" s="459" t="s">
        <v>49</v>
      </c>
      <c r="C45" s="475">
        <f>Ujjivan!C45</f>
        <v>0</v>
      </c>
      <c r="D45" s="475">
        <f>Ujjivan!D45</f>
        <v>0</v>
      </c>
      <c r="E45" s="475">
        <f>Ujjivan!E45</f>
        <v>0</v>
      </c>
      <c r="F45" s="475">
        <f>Ujjivan!F45</f>
        <v>0</v>
      </c>
      <c r="G45" s="475">
        <f>Ujjivan!G45</f>
        <v>0</v>
      </c>
      <c r="H45" s="475">
        <f>Ujjivan!H45</f>
        <v>0</v>
      </c>
      <c r="I45" s="475">
        <f>Ujjivan!I45</f>
        <v>0</v>
      </c>
      <c r="J45" s="475" t="e">
        <f t="shared" si="0"/>
        <v>#DIV/0!</v>
      </c>
      <c r="K45" s="475" t="e">
        <f t="shared" si="1"/>
        <v>#DIV/0!</v>
      </c>
    </row>
    <row r="46" spans="1:11" s="457" customFormat="1" ht="14.25" x14ac:dyDescent="0.2">
      <c r="A46" s="458">
        <v>36</v>
      </c>
      <c r="B46" s="459" t="s">
        <v>50</v>
      </c>
      <c r="C46" s="475">
        <f>utkarsh!C45</f>
        <v>0</v>
      </c>
      <c r="D46" s="475">
        <f>utkarsh!D45</f>
        <v>2</v>
      </c>
      <c r="E46" s="475">
        <f>utkarsh!E45</f>
        <v>0</v>
      </c>
      <c r="F46" s="475">
        <f>utkarsh!F45</f>
        <v>2</v>
      </c>
      <c r="G46" s="475">
        <f>utkarsh!G45</f>
        <v>68.290000000000006</v>
      </c>
      <c r="H46" s="475">
        <f>utkarsh!H45</f>
        <v>1950.4</v>
      </c>
      <c r="I46" s="475">
        <f>utkarsh!I45</f>
        <v>2018.69</v>
      </c>
      <c r="J46" s="475">
        <f t="shared" si="0"/>
        <v>1009.345</v>
      </c>
      <c r="K46" s="475">
        <f t="shared" si="1"/>
        <v>2856.0550593059011</v>
      </c>
    </row>
    <row r="47" spans="1:11" s="457" customFormat="1" ht="14.25" x14ac:dyDescent="0.2">
      <c r="A47" s="458">
        <v>37</v>
      </c>
      <c r="B47" s="459" t="s">
        <v>52</v>
      </c>
      <c r="C47" s="475">
        <f>DBS!C45</f>
        <v>0</v>
      </c>
      <c r="D47" s="475">
        <f>DBS!D45</f>
        <v>0</v>
      </c>
      <c r="E47" s="475">
        <f>DBS!E45</f>
        <v>0</v>
      </c>
      <c r="F47" s="475">
        <f>DBS!F45</f>
        <v>0</v>
      </c>
      <c r="G47" s="475">
        <f>DBS!G45</f>
        <v>0</v>
      </c>
      <c r="H47" s="475">
        <f>DBS!H45</f>
        <v>0</v>
      </c>
      <c r="I47" s="475">
        <f>DBS!I45</f>
        <v>0</v>
      </c>
      <c r="J47" s="475" t="e">
        <f t="shared" si="0"/>
        <v>#DIV/0!</v>
      </c>
      <c r="K47" s="475" t="e">
        <f t="shared" si="1"/>
        <v>#DIV/0!</v>
      </c>
    </row>
    <row r="48" spans="1:11" s="457" customFormat="1" ht="14.25" x14ac:dyDescent="0.2">
      <c r="A48" s="458">
        <v>38</v>
      </c>
      <c r="B48" s="459" t="s">
        <v>54</v>
      </c>
      <c r="C48" s="475">
        <f>APB!C45</f>
        <v>0</v>
      </c>
      <c r="D48" s="475">
        <f>APB!D45</f>
        <v>0</v>
      </c>
      <c r="E48" s="475">
        <f>APB!E45</f>
        <v>0</v>
      </c>
      <c r="F48" s="475">
        <f>APB!F45</f>
        <v>0</v>
      </c>
      <c r="G48" s="475">
        <f>APB!G45</f>
        <v>0</v>
      </c>
      <c r="H48" s="475">
        <f>APB!H45</f>
        <v>0</v>
      </c>
      <c r="I48" s="475">
        <f>APB!I45</f>
        <v>0</v>
      </c>
      <c r="J48" s="475" t="e">
        <f t="shared" si="0"/>
        <v>#DIV/0!</v>
      </c>
      <c r="K48" s="475" t="e">
        <f t="shared" si="1"/>
        <v>#DIV/0!</v>
      </c>
    </row>
    <row r="49" spans="1:11" s="457" customFormat="1" ht="14.25" x14ac:dyDescent="0.2">
      <c r="A49" s="458">
        <v>39</v>
      </c>
      <c r="B49" s="459" t="s">
        <v>55</v>
      </c>
      <c r="C49" s="475">
        <f>FINO!C45</f>
        <v>0</v>
      </c>
      <c r="D49" s="475">
        <f>FINO!D45</f>
        <v>0</v>
      </c>
      <c r="E49" s="475">
        <f>FINO!E45</f>
        <v>0</v>
      </c>
      <c r="F49" s="475">
        <f>FINO!F45</f>
        <v>0</v>
      </c>
      <c r="G49" s="475">
        <f>FINO!G45</f>
        <v>0</v>
      </c>
      <c r="H49" s="475">
        <f>FINO!H45</f>
        <v>0</v>
      </c>
      <c r="I49" s="475">
        <f>FINO!I45</f>
        <v>0</v>
      </c>
      <c r="J49" s="475" t="e">
        <f t="shared" si="0"/>
        <v>#DIV/0!</v>
      </c>
      <c r="K49" s="475" t="e">
        <f t="shared" si="1"/>
        <v>#DIV/0!</v>
      </c>
    </row>
    <row r="50" spans="1:11" s="457" customFormat="1" ht="14.25" x14ac:dyDescent="0.2">
      <c r="A50" s="458">
        <v>40</v>
      </c>
      <c r="B50" s="459" t="s">
        <v>56</v>
      </c>
      <c r="C50" s="475">
        <f>'Indian Post'!C45</f>
        <v>0</v>
      </c>
      <c r="D50" s="475">
        <f>'Indian Post'!D45</f>
        <v>1</v>
      </c>
      <c r="E50" s="475">
        <f>'Indian Post'!E45</f>
        <v>0</v>
      </c>
      <c r="F50" s="475">
        <f>'Indian Post'!F45</f>
        <v>1</v>
      </c>
      <c r="G50" s="475">
        <f>'Indian Post'!G45</f>
        <v>144.71</v>
      </c>
      <c r="H50" s="475">
        <f>'Indian Post'!H45</f>
        <v>0</v>
      </c>
      <c r="I50" s="475">
        <f>'Indian Post'!I45</f>
        <v>144.71</v>
      </c>
      <c r="J50" s="475">
        <f t="shared" si="0"/>
        <v>144.71</v>
      </c>
      <c r="K50" s="475">
        <f t="shared" si="1"/>
        <v>0</v>
      </c>
    </row>
    <row r="51" spans="1:11" s="457" customFormat="1" ht="14.25" x14ac:dyDescent="0.2">
      <c r="A51" s="458">
        <v>41</v>
      </c>
      <c r="B51" s="459" t="s">
        <v>58</v>
      </c>
      <c r="C51" s="475">
        <f>'Maharashtra GB'!C45</f>
        <v>0</v>
      </c>
      <c r="D51" s="475">
        <f>'Maharashtra GB'!D45</f>
        <v>0</v>
      </c>
      <c r="E51" s="475">
        <f>'Maharashtra GB'!E45</f>
        <v>0</v>
      </c>
      <c r="F51" s="475">
        <f>'Maharashtra GB'!F45</f>
        <v>0</v>
      </c>
      <c r="G51" s="475">
        <f>'Maharashtra GB'!G45</f>
        <v>0</v>
      </c>
      <c r="H51" s="475">
        <f>'Maharashtra GB'!H45</f>
        <v>0</v>
      </c>
      <c r="I51" s="475">
        <f>'Maharashtra GB'!I45</f>
        <v>0</v>
      </c>
      <c r="J51" s="475" t="e">
        <f t="shared" si="0"/>
        <v>#DIV/0!</v>
      </c>
      <c r="K51" s="475" t="e">
        <f t="shared" si="1"/>
        <v>#DIV/0!</v>
      </c>
    </row>
    <row r="52" spans="1:11" s="457" customFormat="1" ht="14.25" x14ac:dyDescent="0.2">
      <c r="A52" s="458">
        <v>42</v>
      </c>
      <c r="B52" s="459" t="s">
        <v>59</v>
      </c>
      <c r="C52" s="475">
        <f>'Vidharbha Konkan GB'!C45</f>
        <v>12</v>
      </c>
      <c r="D52" s="475">
        <f>'Vidharbha Konkan GB'!D45</f>
        <v>5</v>
      </c>
      <c r="E52" s="475">
        <f>'Vidharbha Konkan GB'!E45</f>
        <v>0</v>
      </c>
      <c r="F52" s="475">
        <f>'Vidharbha Konkan GB'!F45</f>
        <v>17</v>
      </c>
      <c r="G52" s="475">
        <f>'Vidharbha Konkan GB'!G45</f>
        <v>24797.39</v>
      </c>
      <c r="H52" s="475">
        <f>'Vidharbha Konkan GB'!H45</f>
        <v>24397.67</v>
      </c>
      <c r="I52" s="475">
        <f>'Vidharbha Konkan GB'!I45</f>
        <v>49195.06</v>
      </c>
      <c r="J52" s="475">
        <f t="shared" si="0"/>
        <v>2893.8270588235291</v>
      </c>
      <c r="K52" s="475">
        <f t="shared" si="1"/>
        <v>98.388056162362247</v>
      </c>
    </row>
    <row r="53" spans="1:11" s="457" customFormat="1" ht="14.25" x14ac:dyDescent="0.2">
      <c r="A53" s="458">
        <v>43</v>
      </c>
      <c r="B53" s="459" t="s">
        <v>61</v>
      </c>
      <c r="C53" s="475">
        <f>M.S.Coop!C45</f>
        <v>29</v>
      </c>
      <c r="D53" s="475">
        <f>M.S.Coop!D45</f>
        <v>4</v>
      </c>
      <c r="E53" s="475">
        <f>M.S.Coop!E45</f>
        <v>12</v>
      </c>
      <c r="F53" s="475">
        <f>M.S.Coop!F45</f>
        <v>45</v>
      </c>
      <c r="G53" s="475">
        <f>M.S.Coop!G45</f>
        <v>127998.93</v>
      </c>
      <c r="H53" s="475">
        <f>M.S.Coop!H45</f>
        <v>63309.38</v>
      </c>
      <c r="I53" s="475">
        <f>M.S.Coop!I45</f>
        <v>191308.31</v>
      </c>
      <c r="J53" s="475">
        <f t="shared" si="0"/>
        <v>4251.2957777777774</v>
      </c>
      <c r="K53" s="475">
        <f t="shared" si="1"/>
        <v>49.460866586931623</v>
      </c>
    </row>
    <row r="54" spans="1:11" s="456" customFormat="1" ht="15" x14ac:dyDescent="0.2">
      <c r="A54" s="552" t="s">
        <v>63</v>
      </c>
      <c r="B54" s="553"/>
      <c r="C54" s="476">
        <f t="shared" ref="C54:I54" si="2">SUM(C4:C53)</f>
        <v>61</v>
      </c>
      <c r="D54" s="476">
        <f t="shared" si="2"/>
        <v>63</v>
      </c>
      <c r="E54" s="476">
        <f t="shared" si="2"/>
        <v>12</v>
      </c>
      <c r="F54" s="476">
        <f t="shared" si="2"/>
        <v>136</v>
      </c>
      <c r="G54" s="477">
        <f t="shared" si="2"/>
        <v>481837.65</v>
      </c>
      <c r="H54" s="477">
        <f t="shared" si="2"/>
        <v>329950.18000000005</v>
      </c>
      <c r="I54" s="477">
        <f t="shared" si="2"/>
        <v>811787.83000000007</v>
      </c>
      <c r="J54" s="477">
        <f t="shared" si="0"/>
        <v>5969.0281617647061</v>
      </c>
      <c r="K54" s="477">
        <f t="shared" si="1"/>
        <v>68.477459160777499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10" topLeftCell="C11" activePane="bottomRight" state="frozen"/>
      <selection activeCell="A54" sqref="A54:K54"/>
      <selection pane="topRight" activeCell="A54" sqref="A54:K54"/>
      <selection pane="bottomLeft" activeCell="A54" sqref="A54:K54"/>
      <selection pane="bottomRight" activeCell="C11" sqref="C11:I53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10" width="9.710937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1" x14ac:dyDescent="0.2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558"/>
      <c r="B5" s="558"/>
      <c r="C5" s="558"/>
      <c r="D5" s="558"/>
      <c r="E5" s="558"/>
      <c r="F5" s="558"/>
      <c r="G5" s="558"/>
      <c r="H5" s="558"/>
      <c r="J5" s="4" t="s">
        <v>114</v>
      </c>
      <c r="K5" s="8" t="s">
        <v>115</v>
      </c>
    </row>
    <row r="6" spans="1:11" x14ac:dyDescent="0.2">
      <c r="A6" s="3"/>
      <c r="B6" s="549" t="s">
        <v>198</v>
      </c>
      <c r="C6" s="549"/>
      <c r="D6" s="549"/>
      <c r="E6" s="549"/>
      <c r="F6" s="549"/>
      <c r="G6" s="549"/>
      <c r="H6" s="559"/>
      <c r="I6" s="559"/>
      <c r="J6" s="559"/>
      <c r="K6" s="55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554" t="s">
        <v>2</v>
      </c>
      <c r="B9" s="555"/>
      <c r="C9" s="555"/>
      <c r="D9" s="555"/>
      <c r="E9" s="555"/>
      <c r="F9" s="555"/>
      <c r="G9" s="555"/>
      <c r="H9" s="555"/>
      <c r="I9" s="555"/>
      <c r="J9" s="555"/>
      <c r="K9" s="556"/>
    </row>
    <row r="10" spans="1:11" ht="30" customHeight="1" x14ac:dyDescent="0.2">
      <c r="A10" s="474" t="s">
        <v>64</v>
      </c>
      <c r="B10" s="474" t="s">
        <v>117</v>
      </c>
      <c r="C10" s="474" t="s">
        <v>118</v>
      </c>
      <c r="D10" s="474" t="s">
        <v>67</v>
      </c>
      <c r="E10" s="474" t="s">
        <v>119</v>
      </c>
      <c r="F10" s="474" t="s">
        <v>69</v>
      </c>
      <c r="G10" s="474" t="s">
        <v>70</v>
      </c>
      <c r="H10" s="474" t="s">
        <v>71</v>
      </c>
      <c r="I10" s="474" t="s">
        <v>72</v>
      </c>
      <c r="J10" s="474" t="s">
        <v>73</v>
      </c>
      <c r="K10" s="474" t="s">
        <v>74</v>
      </c>
    </row>
    <row r="11" spans="1:11" s="461" customFormat="1" ht="14.25" x14ac:dyDescent="0.2">
      <c r="A11" s="462">
        <v>1</v>
      </c>
      <c r="B11" s="463" t="s">
        <v>13</v>
      </c>
      <c r="C11" s="475">
        <f>BOB!C46</f>
        <v>3</v>
      </c>
      <c r="D11" s="475">
        <f>BOB!D46</f>
        <v>2</v>
      </c>
      <c r="E11" s="475">
        <f>BOB!E46</f>
        <v>2</v>
      </c>
      <c r="F11" s="475">
        <f>BOB!F46</f>
        <v>7</v>
      </c>
      <c r="G11" s="475">
        <f>BOB!G46</f>
        <v>34897.18</v>
      </c>
      <c r="H11" s="475">
        <f>BOB!H46</f>
        <v>19777.93</v>
      </c>
      <c r="I11" s="475">
        <f>BOB!I46</f>
        <v>54675.11</v>
      </c>
      <c r="J11" s="475">
        <f t="shared" ref="J11:J54" si="0">(I11/F11)</f>
        <v>7810.7300000000005</v>
      </c>
      <c r="K11" s="475">
        <f t="shared" ref="K11:K54" si="1">(H11/G11)*100</f>
        <v>56.674865992037184</v>
      </c>
    </row>
    <row r="12" spans="1:11" s="461" customFormat="1" ht="14.25" x14ac:dyDescent="0.2">
      <c r="A12" s="462">
        <v>2</v>
      </c>
      <c r="B12" s="463" t="s">
        <v>14</v>
      </c>
      <c r="C12" s="475">
        <f>BOI!C46</f>
        <v>1</v>
      </c>
      <c r="D12" s="475">
        <f>BOI!D46</f>
        <v>7</v>
      </c>
      <c r="E12" s="475">
        <f>BOI!E46</f>
        <v>1</v>
      </c>
      <c r="F12" s="475">
        <f>BOI!F46</f>
        <v>9</v>
      </c>
      <c r="G12" s="475">
        <f>BOI!G46</f>
        <v>66808.100000000006</v>
      </c>
      <c r="H12" s="475">
        <f>BOI!H46</f>
        <v>37704.589999999997</v>
      </c>
      <c r="I12" s="475">
        <f>BOI!I46</f>
        <v>104512.69</v>
      </c>
      <c r="J12" s="475">
        <f t="shared" si="0"/>
        <v>11612.521111111111</v>
      </c>
      <c r="K12" s="475">
        <f t="shared" si="1"/>
        <v>56.437153578682818</v>
      </c>
    </row>
    <row r="13" spans="1:11" s="461" customFormat="1" ht="14.25" x14ac:dyDescent="0.2">
      <c r="A13" s="462">
        <v>3</v>
      </c>
      <c r="B13" s="463" t="s">
        <v>15</v>
      </c>
      <c r="C13" s="475">
        <f>BM!C46</f>
        <v>8</v>
      </c>
      <c r="D13" s="475">
        <f>BM!D46</f>
        <v>10</v>
      </c>
      <c r="E13" s="475">
        <f>BM!E46</f>
        <v>1</v>
      </c>
      <c r="F13" s="475">
        <f>BM!F46</f>
        <v>19</v>
      </c>
      <c r="G13" s="475">
        <f>BM!G46</f>
        <v>137792.66</v>
      </c>
      <c r="H13" s="475">
        <f>BM!H46</f>
        <v>69169.8</v>
      </c>
      <c r="I13" s="475">
        <f>BM!I46</f>
        <v>206962.46000000002</v>
      </c>
      <c r="J13" s="475">
        <f t="shared" si="0"/>
        <v>10892.76105263158</v>
      </c>
      <c r="K13" s="475">
        <f t="shared" si="1"/>
        <v>50.198464852917425</v>
      </c>
    </row>
    <row r="14" spans="1:11" s="461" customFormat="1" ht="14.25" x14ac:dyDescent="0.2">
      <c r="A14" s="462">
        <v>4</v>
      </c>
      <c r="B14" s="463" t="s">
        <v>16</v>
      </c>
      <c r="C14" s="475">
        <f>CB!C46</f>
        <v>0</v>
      </c>
      <c r="D14" s="475">
        <f>CB!D46</f>
        <v>1</v>
      </c>
      <c r="E14" s="475">
        <f>CB!E46</f>
        <v>1</v>
      </c>
      <c r="F14" s="475">
        <f>CB!F46</f>
        <v>2</v>
      </c>
      <c r="G14" s="475">
        <f>CB!G46</f>
        <v>16784.57</v>
      </c>
      <c r="H14" s="475">
        <f>CB!H46</f>
        <v>7436.61</v>
      </c>
      <c r="I14" s="475">
        <f>CB!I46</f>
        <v>24221.18</v>
      </c>
      <c r="J14" s="475">
        <f t="shared" si="0"/>
        <v>12110.59</v>
      </c>
      <c r="K14" s="475">
        <f t="shared" si="1"/>
        <v>44.306228875687609</v>
      </c>
    </row>
    <row r="15" spans="1:11" s="461" customFormat="1" ht="14.25" x14ac:dyDescent="0.2">
      <c r="A15" s="462">
        <v>5</v>
      </c>
      <c r="B15" s="463" t="s">
        <v>17</v>
      </c>
      <c r="C15" s="475">
        <f>CBI!C46</f>
        <v>13</v>
      </c>
      <c r="D15" s="475">
        <f>CBI!D46</f>
        <v>8</v>
      </c>
      <c r="E15" s="475">
        <f>CBI!E46</f>
        <v>1</v>
      </c>
      <c r="F15" s="475">
        <f>CBI!F46</f>
        <v>22</v>
      </c>
      <c r="G15" s="475">
        <f>CBI!G46</f>
        <v>127597.22</v>
      </c>
      <c r="H15" s="475">
        <f>CBI!H46</f>
        <v>43340.87</v>
      </c>
      <c r="I15" s="475">
        <f>CBI!I46</f>
        <v>170938.09</v>
      </c>
      <c r="J15" s="475">
        <f t="shared" si="0"/>
        <v>7769.9131818181813</v>
      </c>
      <c r="K15" s="475">
        <f t="shared" si="1"/>
        <v>33.966939091619707</v>
      </c>
    </row>
    <row r="16" spans="1:11" s="461" customFormat="1" ht="14.25" x14ac:dyDescent="0.2">
      <c r="A16" s="462">
        <v>6</v>
      </c>
      <c r="B16" s="463" t="s">
        <v>18</v>
      </c>
      <c r="C16" s="475">
        <f>IB!C46</f>
        <v>5</v>
      </c>
      <c r="D16" s="475">
        <f>IB!D46</f>
        <v>0</v>
      </c>
      <c r="E16" s="475">
        <f>IB!E46</f>
        <v>1</v>
      </c>
      <c r="F16" s="475">
        <f>IB!F46</f>
        <v>6</v>
      </c>
      <c r="G16" s="475">
        <f>IB!G46</f>
        <v>20638.02</v>
      </c>
      <c r="H16" s="475">
        <f>IB!H46</f>
        <v>11316.31</v>
      </c>
      <c r="I16" s="475">
        <f>IB!I46</f>
        <v>31954.33</v>
      </c>
      <c r="J16" s="475">
        <f t="shared" si="0"/>
        <v>5325.7216666666673</v>
      </c>
      <c r="K16" s="475">
        <f t="shared" si="1"/>
        <v>54.832343412788632</v>
      </c>
    </row>
    <row r="17" spans="1:11" s="461" customFormat="1" ht="14.25" x14ac:dyDescent="0.2">
      <c r="A17" s="462">
        <v>7</v>
      </c>
      <c r="B17" s="463" t="s">
        <v>19</v>
      </c>
      <c r="C17" s="475">
        <f>IOB!C46</f>
        <v>0</v>
      </c>
      <c r="D17" s="475">
        <f>IOB!D46</f>
        <v>1</v>
      </c>
      <c r="E17" s="475">
        <f>IOB!E46</f>
        <v>1</v>
      </c>
      <c r="F17" s="475">
        <f>IOB!F46</f>
        <v>2</v>
      </c>
      <c r="G17" s="475">
        <f>IOB!G46</f>
        <v>8791.27</v>
      </c>
      <c r="H17" s="475">
        <f>IOB!H46</f>
        <v>9270.31</v>
      </c>
      <c r="I17" s="475">
        <f>IOB!I46</f>
        <v>18061.580000000002</v>
      </c>
      <c r="J17" s="475">
        <f t="shared" si="0"/>
        <v>9030.7900000000009</v>
      </c>
      <c r="K17" s="475">
        <f t="shared" si="1"/>
        <v>105.44904206104464</v>
      </c>
    </row>
    <row r="18" spans="1:11" s="461" customFormat="1" ht="14.25" x14ac:dyDescent="0.2">
      <c r="A18" s="462">
        <v>8</v>
      </c>
      <c r="B18" s="463" t="s">
        <v>20</v>
      </c>
      <c r="C18" s="475">
        <f>PSB!C46</f>
        <v>0</v>
      </c>
      <c r="D18" s="475">
        <f>PSB!D46</f>
        <v>0</v>
      </c>
      <c r="E18" s="475">
        <f>PSB!E46</f>
        <v>0</v>
      </c>
      <c r="F18" s="475">
        <f>PSB!F46</f>
        <v>0</v>
      </c>
      <c r="G18" s="475">
        <f>PSB!G46</f>
        <v>0</v>
      </c>
      <c r="H18" s="475">
        <f>PSB!H46</f>
        <v>0</v>
      </c>
      <c r="I18" s="475">
        <f>PSB!I46</f>
        <v>0</v>
      </c>
      <c r="J18" s="475" t="e">
        <f t="shared" si="0"/>
        <v>#DIV/0!</v>
      </c>
      <c r="K18" s="475" t="e">
        <f t="shared" si="1"/>
        <v>#DIV/0!</v>
      </c>
    </row>
    <row r="19" spans="1:11" s="461" customFormat="1" ht="14.25" x14ac:dyDescent="0.2">
      <c r="A19" s="462">
        <v>9</v>
      </c>
      <c r="B19" s="463" t="s">
        <v>21</v>
      </c>
      <c r="C19" s="475">
        <f>PNB!C46</f>
        <v>0</v>
      </c>
      <c r="D19" s="475">
        <f>PNB!D46</f>
        <v>1</v>
      </c>
      <c r="E19" s="475">
        <f>PNB!E46</f>
        <v>2</v>
      </c>
      <c r="F19" s="475">
        <f>PNB!F46</f>
        <v>3</v>
      </c>
      <c r="G19" s="475">
        <f>PNB!G46</f>
        <v>25795.46</v>
      </c>
      <c r="H19" s="475">
        <f>PNB!H46</f>
        <v>10709.91</v>
      </c>
      <c r="I19" s="475">
        <f>PNB!I46</f>
        <v>36505.369999999995</v>
      </c>
      <c r="J19" s="475">
        <f t="shared" si="0"/>
        <v>12168.456666666665</v>
      </c>
      <c r="K19" s="475">
        <f t="shared" si="1"/>
        <v>41.518585053338846</v>
      </c>
    </row>
    <row r="20" spans="1:11" s="461" customFormat="1" ht="14.25" x14ac:dyDescent="0.2">
      <c r="A20" s="462">
        <v>10</v>
      </c>
      <c r="B20" s="463" t="s">
        <v>22</v>
      </c>
      <c r="C20" s="475">
        <f>SBI!C46</f>
        <v>23</v>
      </c>
      <c r="D20" s="475">
        <f>SBI!D46</f>
        <v>16</v>
      </c>
      <c r="E20" s="475">
        <f>SBI!E46</f>
        <v>4</v>
      </c>
      <c r="F20" s="475">
        <f>SBI!F46</f>
        <v>43</v>
      </c>
      <c r="G20" s="475">
        <f>SBI!G46</f>
        <v>526850.64</v>
      </c>
      <c r="H20" s="475">
        <f>SBI!H46</f>
        <v>260213.25</v>
      </c>
      <c r="I20" s="475">
        <f>SBI!I46</f>
        <v>787063.89</v>
      </c>
      <c r="J20" s="475">
        <f t="shared" si="0"/>
        <v>18303.811395348839</v>
      </c>
      <c r="K20" s="475">
        <f t="shared" si="1"/>
        <v>49.390326260209157</v>
      </c>
    </row>
    <row r="21" spans="1:11" s="461" customFormat="1" ht="14.25" x14ac:dyDescent="0.2">
      <c r="A21" s="462">
        <v>11</v>
      </c>
      <c r="B21" s="463" t="s">
        <v>23</v>
      </c>
      <c r="C21" s="475">
        <f>UCO!C46</f>
        <v>0</v>
      </c>
      <c r="D21" s="475">
        <f>UCO!D46</f>
        <v>1</v>
      </c>
      <c r="E21" s="475">
        <f>UCO!E46</f>
        <v>1</v>
      </c>
      <c r="F21" s="475">
        <f>UCO!F46</f>
        <v>2</v>
      </c>
      <c r="G21" s="475">
        <f>UCO!G46</f>
        <v>8039.52</v>
      </c>
      <c r="H21" s="475">
        <f>UCO!H46</f>
        <v>3705.59</v>
      </c>
      <c r="I21" s="475">
        <f>UCO!I46</f>
        <v>11745.11</v>
      </c>
      <c r="J21" s="475">
        <f t="shared" si="0"/>
        <v>5872.5550000000003</v>
      </c>
      <c r="K21" s="475">
        <f t="shared" si="1"/>
        <v>46.092179632614879</v>
      </c>
    </row>
    <row r="22" spans="1:11" s="461" customFormat="1" ht="14.25" x14ac:dyDescent="0.2">
      <c r="A22" s="462">
        <v>12</v>
      </c>
      <c r="B22" s="463" t="s">
        <v>24</v>
      </c>
      <c r="C22" s="475">
        <f>UBI!C46</f>
        <v>7</v>
      </c>
      <c r="D22" s="475">
        <f>UBI!D46</f>
        <v>1</v>
      </c>
      <c r="E22" s="475">
        <f>UBI!E46</f>
        <v>2</v>
      </c>
      <c r="F22" s="475">
        <f>UBI!F46</f>
        <v>10</v>
      </c>
      <c r="G22" s="475">
        <f>UBI!G46</f>
        <v>77315.67</v>
      </c>
      <c r="H22" s="475">
        <f>UBI!H46</f>
        <v>43224.15</v>
      </c>
      <c r="I22" s="475">
        <f>UBI!I46</f>
        <v>120539.82</v>
      </c>
      <c r="J22" s="475">
        <f t="shared" si="0"/>
        <v>12053.982</v>
      </c>
      <c r="K22" s="475">
        <f t="shared" si="1"/>
        <v>55.906066648584954</v>
      </c>
    </row>
    <row r="23" spans="1:11" s="461" customFormat="1" ht="14.25" x14ac:dyDescent="0.2">
      <c r="A23" s="462">
        <v>13</v>
      </c>
      <c r="B23" s="463" t="s">
        <v>26</v>
      </c>
      <c r="C23" s="475">
        <f>AXIS!C46</f>
        <v>0</v>
      </c>
      <c r="D23" s="475">
        <f>AXIS!D46</f>
        <v>3</v>
      </c>
      <c r="E23" s="475">
        <f>AXIS!E46</f>
        <v>1</v>
      </c>
      <c r="F23" s="475">
        <f>AXIS!F46</f>
        <v>4</v>
      </c>
      <c r="G23" s="475">
        <f>AXIS!G46</f>
        <v>30784.18</v>
      </c>
      <c r="H23" s="475">
        <f>AXIS!H46</f>
        <v>6268.25</v>
      </c>
      <c r="I23" s="475">
        <f>AXIS!I46</f>
        <v>37052.43</v>
      </c>
      <c r="J23" s="475">
        <f t="shared" si="0"/>
        <v>9263.1075000000001</v>
      </c>
      <c r="K23" s="475">
        <f t="shared" si="1"/>
        <v>20.361919661332543</v>
      </c>
    </row>
    <row r="24" spans="1:11" s="461" customFormat="1" ht="14.25" x14ac:dyDescent="0.2">
      <c r="A24" s="462">
        <v>14</v>
      </c>
      <c r="B24" s="463" t="s">
        <v>27</v>
      </c>
      <c r="C24" s="475">
        <f>BANDHAN!C46</f>
        <v>0</v>
      </c>
      <c r="D24" s="475">
        <f>BANDHAN!D46</f>
        <v>3</v>
      </c>
      <c r="E24" s="475">
        <f>BANDHAN!E46</f>
        <v>1</v>
      </c>
      <c r="F24" s="475">
        <f>BANDHAN!F46</f>
        <v>4</v>
      </c>
      <c r="G24" s="475">
        <f>BANDHAN!G46</f>
        <v>142.82</v>
      </c>
      <c r="H24" s="475">
        <f>BANDHAN!H46</f>
        <v>12481.83</v>
      </c>
      <c r="I24" s="475">
        <f>BANDHAN!I46</f>
        <v>12624.65</v>
      </c>
      <c r="J24" s="475">
        <f t="shared" si="0"/>
        <v>3156.1624999999999</v>
      </c>
      <c r="K24" s="475">
        <f t="shared" si="1"/>
        <v>8739.553283853802</v>
      </c>
    </row>
    <row r="25" spans="1:11" s="461" customFormat="1" ht="14.25" x14ac:dyDescent="0.2">
      <c r="A25" s="462">
        <v>15</v>
      </c>
      <c r="B25" s="463" t="s">
        <v>28</v>
      </c>
      <c r="C25" s="475">
        <f>'CSB(CATHOLIC)'!C46</f>
        <v>0</v>
      </c>
      <c r="D25" s="475">
        <f>'CSB(CATHOLIC)'!D46</f>
        <v>0</v>
      </c>
      <c r="E25" s="475">
        <f>'CSB(CATHOLIC)'!E46</f>
        <v>0</v>
      </c>
      <c r="F25" s="475">
        <f>'CSB(CATHOLIC)'!F46</f>
        <v>0</v>
      </c>
      <c r="G25" s="475">
        <f>'CSB(CATHOLIC)'!G46</f>
        <v>0</v>
      </c>
      <c r="H25" s="475">
        <f>'CSB(CATHOLIC)'!H46</f>
        <v>0</v>
      </c>
      <c r="I25" s="475">
        <f>'CSB(CATHOLIC)'!I46</f>
        <v>0</v>
      </c>
      <c r="J25" s="475" t="e">
        <f t="shared" si="0"/>
        <v>#DIV/0!</v>
      </c>
      <c r="K25" s="475" t="e">
        <f t="shared" si="1"/>
        <v>#DIV/0!</v>
      </c>
    </row>
    <row r="26" spans="1:11" s="461" customFormat="1" ht="14.25" x14ac:dyDescent="0.2">
      <c r="A26" s="462">
        <v>16</v>
      </c>
      <c r="B26" s="463" t="s">
        <v>29</v>
      </c>
      <c r="C26" s="475">
        <f>DCB!C46</f>
        <v>0</v>
      </c>
      <c r="D26" s="475">
        <f>DCB!D46</f>
        <v>0</v>
      </c>
      <c r="E26" s="475">
        <f>DCB!E46</f>
        <v>1</v>
      </c>
      <c r="F26" s="475">
        <f>DCB!F46</f>
        <v>1</v>
      </c>
      <c r="G26" s="475">
        <f>DCB!G46</f>
        <v>426.03</v>
      </c>
      <c r="H26" s="475">
        <f>DCB!H46</f>
        <v>66.45</v>
      </c>
      <c r="I26" s="475">
        <f>DCB!I46</f>
        <v>492.47999999999996</v>
      </c>
      <c r="J26" s="475">
        <f t="shared" si="0"/>
        <v>492.47999999999996</v>
      </c>
      <c r="K26" s="475">
        <f t="shared" si="1"/>
        <v>15.597493134286319</v>
      </c>
    </row>
    <row r="27" spans="1:11" s="461" customFormat="1" ht="14.25" x14ac:dyDescent="0.2">
      <c r="A27" s="462">
        <v>17</v>
      </c>
      <c r="B27" s="463" t="s">
        <v>30</v>
      </c>
      <c r="C27" s="475">
        <f>DHANLAXMI!C46</f>
        <v>0</v>
      </c>
      <c r="D27" s="475">
        <f>DHANLAXMI!D46</f>
        <v>0</v>
      </c>
      <c r="E27" s="475">
        <f>DHANLAXMI!E46</f>
        <v>0</v>
      </c>
      <c r="F27" s="475">
        <f>DHANLAXMI!F46</f>
        <v>0</v>
      </c>
      <c r="G27" s="475">
        <f>DHANLAXMI!G46</f>
        <v>0</v>
      </c>
      <c r="H27" s="475">
        <f>DHANLAXMI!H46</f>
        <v>0</v>
      </c>
      <c r="I27" s="475">
        <f>DHANLAXMI!I46</f>
        <v>0</v>
      </c>
      <c r="J27" s="475" t="e">
        <f t="shared" si="0"/>
        <v>#DIV/0!</v>
      </c>
      <c r="K27" s="475" t="e">
        <f t="shared" si="1"/>
        <v>#DIV/0!</v>
      </c>
    </row>
    <row r="28" spans="1:11" s="461" customFormat="1" ht="14.25" x14ac:dyDescent="0.2">
      <c r="A28" s="462">
        <v>18</v>
      </c>
      <c r="B28" s="463" t="s">
        <v>31</v>
      </c>
      <c r="C28" s="475">
        <f>FEDERAL!C46</f>
        <v>0</v>
      </c>
      <c r="D28" s="475">
        <f>FEDERAL!D46</f>
        <v>0</v>
      </c>
      <c r="E28" s="475">
        <f>FEDERAL!E46</f>
        <v>0</v>
      </c>
      <c r="F28" s="475">
        <f>FEDERAL!F46</f>
        <v>0</v>
      </c>
      <c r="G28" s="475">
        <f>FEDERAL!G46</f>
        <v>0</v>
      </c>
      <c r="H28" s="475">
        <f>FEDERAL!H46</f>
        <v>0</v>
      </c>
      <c r="I28" s="475">
        <f>FEDERAL!I46</f>
        <v>0</v>
      </c>
      <c r="J28" s="475" t="e">
        <f t="shared" si="0"/>
        <v>#DIV/0!</v>
      </c>
      <c r="K28" s="475" t="e">
        <f t="shared" si="1"/>
        <v>#DIV/0!</v>
      </c>
    </row>
    <row r="29" spans="1:11" s="461" customFormat="1" ht="14.25" x14ac:dyDescent="0.2">
      <c r="A29" s="462">
        <v>19</v>
      </c>
      <c r="B29" s="463" t="s">
        <v>32</v>
      </c>
      <c r="C29" s="475">
        <f>HDFC!C46</f>
        <v>0</v>
      </c>
      <c r="D29" s="475">
        <f>HDFC!D46</f>
        <v>7</v>
      </c>
      <c r="E29" s="475">
        <f>HDFC!E46</f>
        <v>2</v>
      </c>
      <c r="F29" s="475">
        <f>HDFC!F46</f>
        <v>9</v>
      </c>
      <c r="G29" s="475">
        <f>HDFC!G46</f>
        <v>56202.91</v>
      </c>
      <c r="H29" s="475">
        <f>HDFC!H46</f>
        <v>72400.84</v>
      </c>
      <c r="I29" s="475">
        <f>HDFC!I46</f>
        <v>128603.75</v>
      </c>
      <c r="J29" s="475">
        <f t="shared" si="0"/>
        <v>14289.305555555555</v>
      </c>
      <c r="K29" s="475">
        <f t="shared" si="1"/>
        <v>128.82044719748495</v>
      </c>
    </row>
    <row r="30" spans="1:11" s="461" customFormat="1" ht="14.25" x14ac:dyDescent="0.2">
      <c r="A30" s="462">
        <v>20</v>
      </c>
      <c r="B30" s="463" t="s">
        <v>33</v>
      </c>
      <c r="C30" s="475">
        <f>ICICI!C46</f>
        <v>1</v>
      </c>
      <c r="D30" s="475">
        <f>ICICI!D46</f>
        <v>3</v>
      </c>
      <c r="E30" s="475">
        <f>ICICI!E46</f>
        <v>1</v>
      </c>
      <c r="F30" s="475">
        <f>ICICI!F46</f>
        <v>5</v>
      </c>
      <c r="G30" s="475">
        <f>ICICI!G46</f>
        <v>46366.2</v>
      </c>
      <c r="H30" s="475">
        <f>ICICI!H46</f>
        <v>40715.18</v>
      </c>
      <c r="I30" s="475">
        <f>ICICI!I46</f>
        <v>87081.38</v>
      </c>
      <c r="J30" s="475">
        <f t="shared" si="0"/>
        <v>17416.276000000002</v>
      </c>
      <c r="K30" s="475">
        <f t="shared" si="1"/>
        <v>87.812199403876107</v>
      </c>
    </row>
    <row r="31" spans="1:11" s="461" customFormat="1" ht="14.25" x14ac:dyDescent="0.2">
      <c r="A31" s="462">
        <v>21</v>
      </c>
      <c r="B31" s="463" t="s">
        <v>34</v>
      </c>
      <c r="C31" s="475">
        <f>IDBI!C46</f>
        <v>0</v>
      </c>
      <c r="D31" s="475">
        <f>IDBI!D46</f>
        <v>2</v>
      </c>
      <c r="E31" s="475">
        <f>IDBI!E46</f>
        <v>1</v>
      </c>
      <c r="F31" s="475">
        <f>IDBI!F46</f>
        <v>3</v>
      </c>
      <c r="G31" s="475">
        <f>IDBI!G46</f>
        <v>39166.160000000003</v>
      </c>
      <c r="H31" s="475">
        <f>IDBI!H46</f>
        <v>17651.37</v>
      </c>
      <c r="I31" s="475">
        <f>IDBI!I46</f>
        <v>56817.53</v>
      </c>
      <c r="J31" s="475">
        <f t="shared" si="0"/>
        <v>18939.176666666666</v>
      </c>
      <c r="K31" s="475">
        <f t="shared" si="1"/>
        <v>45.067910665737962</v>
      </c>
    </row>
    <row r="32" spans="1:11" s="461" customFormat="1" ht="14.25" x14ac:dyDescent="0.2">
      <c r="A32" s="462">
        <v>22</v>
      </c>
      <c r="B32" s="463" t="s">
        <v>35</v>
      </c>
      <c r="C32" s="475">
        <f>IDFC!C46</f>
        <v>0</v>
      </c>
      <c r="D32" s="475">
        <f>IDFC!D46</f>
        <v>0</v>
      </c>
      <c r="E32" s="475">
        <f>IDFC!E46</f>
        <v>0</v>
      </c>
      <c r="F32" s="475">
        <f>IDFC!F46</f>
        <v>0</v>
      </c>
      <c r="G32" s="475">
        <f>IDFC!G46</f>
        <v>0</v>
      </c>
      <c r="H32" s="475">
        <f>IDFC!H46</f>
        <v>0</v>
      </c>
      <c r="I32" s="475">
        <f>IDFC!I46</f>
        <v>0</v>
      </c>
      <c r="J32" s="475" t="e">
        <f t="shared" si="0"/>
        <v>#DIV/0!</v>
      </c>
      <c r="K32" s="475" t="e">
        <f t="shared" si="1"/>
        <v>#DIV/0!</v>
      </c>
    </row>
    <row r="33" spans="1:11" s="461" customFormat="1" ht="14.25" x14ac:dyDescent="0.2">
      <c r="A33" s="462">
        <v>23</v>
      </c>
      <c r="B33" s="463" t="s">
        <v>36</v>
      </c>
      <c r="C33" s="475">
        <f>INDUSIND!C46</f>
        <v>0</v>
      </c>
      <c r="D33" s="475">
        <f>INDUSIND!D46</f>
        <v>0</v>
      </c>
      <c r="E33" s="475">
        <f>INDUSIND!E46</f>
        <v>1</v>
      </c>
      <c r="F33" s="475">
        <f>INDUSIND!F46</f>
        <v>1</v>
      </c>
      <c r="G33" s="475">
        <f>INDUSIND!G46</f>
        <v>3308.74</v>
      </c>
      <c r="H33" s="475">
        <f>INDUSIND!H46</f>
        <v>182.02</v>
      </c>
      <c r="I33" s="475">
        <f>INDUSIND!I46</f>
        <v>3490.7599999999998</v>
      </c>
      <c r="J33" s="475">
        <f t="shared" si="0"/>
        <v>3490.7599999999998</v>
      </c>
      <c r="K33" s="475">
        <f t="shared" si="1"/>
        <v>5.501187763317759</v>
      </c>
    </row>
    <row r="34" spans="1:11" s="461" customFormat="1" ht="14.25" x14ac:dyDescent="0.2">
      <c r="A34" s="462">
        <v>24</v>
      </c>
      <c r="B34" s="463" t="s">
        <v>37</v>
      </c>
      <c r="C34" s="475">
        <f>KB!C46</f>
        <v>0</v>
      </c>
      <c r="D34" s="475">
        <f>KB!D46</f>
        <v>0</v>
      </c>
      <c r="E34" s="475">
        <f>KB!E46</f>
        <v>0</v>
      </c>
      <c r="F34" s="475">
        <f>KB!F46</f>
        <v>0</v>
      </c>
      <c r="G34" s="475">
        <f>KB!G46</f>
        <v>0</v>
      </c>
      <c r="H34" s="475">
        <f>KB!H46</f>
        <v>0</v>
      </c>
      <c r="I34" s="475">
        <f>KB!I46</f>
        <v>0</v>
      </c>
      <c r="J34" s="475" t="e">
        <f t="shared" si="0"/>
        <v>#DIV/0!</v>
      </c>
      <c r="K34" s="475" t="e">
        <f t="shared" si="1"/>
        <v>#DIV/0!</v>
      </c>
    </row>
    <row r="35" spans="1:11" s="461" customFormat="1" ht="14.25" x14ac:dyDescent="0.2">
      <c r="A35" s="462">
        <v>25</v>
      </c>
      <c r="B35" s="463" t="s">
        <v>38</v>
      </c>
      <c r="C35" s="475">
        <f>KARUR!C46</f>
        <v>0</v>
      </c>
      <c r="D35" s="475">
        <f>KARUR!D46</f>
        <v>0</v>
      </c>
      <c r="E35" s="475">
        <f>KARUR!E46</f>
        <v>0</v>
      </c>
      <c r="F35" s="475">
        <f>KARUR!F46</f>
        <v>0</v>
      </c>
      <c r="G35" s="475">
        <f>KARUR!G46</f>
        <v>0</v>
      </c>
      <c r="H35" s="475">
        <f>KARUR!H46</f>
        <v>0</v>
      </c>
      <c r="I35" s="475">
        <f>KARUR!I46</f>
        <v>0</v>
      </c>
      <c r="J35" s="475" t="e">
        <f t="shared" si="0"/>
        <v>#DIV/0!</v>
      </c>
      <c r="K35" s="475" t="e">
        <f t="shared" si="1"/>
        <v>#DIV/0!</v>
      </c>
    </row>
    <row r="36" spans="1:11" s="461" customFormat="1" ht="14.25" x14ac:dyDescent="0.2">
      <c r="A36" s="462">
        <v>26</v>
      </c>
      <c r="B36" s="463" t="s">
        <v>39</v>
      </c>
      <c r="C36" s="475">
        <f>KOTAK!C46</f>
        <v>0</v>
      </c>
      <c r="D36" s="475">
        <f>KOTAK!D46</f>
        <v>0</v>
      </c>
      <c r="E36" s="475">
        <f>KOTAK!E46</f>
        <v>0</v>
      </c>
      <c r="F36" s="475">
        <f>KOTAK!F46</f>
        <v>0</v>
      </c>
      <c r="G36" s="475">
        <f>KOTAK!G46</f>
        <v>0</v>
      </c>
      <c r="H36" s="475">
        <f>KOTAK!H46</f>
        <v>0</v>
      </c>
      <c r="I36" s="475">
        <f>KOTAK!I46</f>
        <v>0</v>
      </c>
      <c r="J36" s="475" t="e">
        <f t="shared" si="0"/>
        <v>#DIV/0!</v>
      </c>
      <c r="K36" s="475" t="e">
        <f t="shared" si="1"/>
        <v>#DIV/0!</v>
      </c>
    </row>
    <row r="37" spans="1:11" s="461" customFormat="1" ht="14.25" x14ac:dyDescent="0.2">
      <c r="A37" s="462">
        <v>27</v>
      </c>
      <c r="B37" s="463" t="s">
        <v>40</v>
      </c>
      <c r="C37" s="475">
        <f>RBL!C46</f>
        <v>0</v>
      </c>
      <c r="D37" s="475">
        <f>RBL!D46</f>
        <v>0</v>
      </c>
      <c r="E37" s="475">
        <f>RBL!E46</f>
        <v>0</v>
      </c>
      <c r="F37" s="475">
        <f>RBL!F46</f>
        <v>0</v>
      </c>
      <c r="G37" s="475">
        <f>RBL!G46</f>
        <v>0</v>
      </c>
      <c r="H37" s="475">
        <f>RBL!H46</f>
        <v>0</v>
      </c>
      <c r="I37" s="475">
        <f>RBL!I46</f>
        <v>0</v>
      </c>
      <c r="J37" s="475" t="e">
        <f t="shared" si="0"/>
        <v>#DIV/0!</v>
      </c>
      <c r="K37" s="475" t="e">
        <f t="shared" si="1"/>
        <v>#DIV/0!</v>
      </c>
    </row>
    <row r="38" spans="1:11" s="461" customFormat="1" ht="14.25" x14ac:dyDescent="0.2">
      <c r="A38" s="462">
        <v>28</v>
      </c>
      <c r="B38" s="463" t="s">
        <v>41</v>
      </c>
      <c r="C38" s="475">
        <f>YES!C46</f>
        <v>0</v>
      </c>
      <c r="D38" s="475">
        <f>YES!D46</f>
        <v>0</v>
      </c>
      <c r="E38" s="475">
        <f>YES!E46</f>
        <v>0</v>
      </c>
      <c r="F38" s="475">
        <f>YES!F46</f>
        <v>0</v>
      </c>
      <c r="G38" s="475">
        <f>YES!G46</f>
        <v>0</v>
      </c>
      <c r="H38" s="475">
        <f>YES!H46</f>
        <v>0</v>
      </c>
      <c r="I38" s="475">
        <f>YES!I46</f>
        <v>0</v>
      </c>
      <c r="J38" s="475" t="e">
        <f t="shared" si="0"/>
        <v>#DIV/0!</v>
      </c>
      <c r="K38" s="475" t="e">
        <f t="shared" si="1"/>
        <v>#DIV/0!</v>
      </c>
    </row>
    <row r="39" spans="1:11" s="461" customFormat="1" ht="14.25" x14ac:dyDescent="0.2">
      <c r="A39" s="462">
        <v>29</v>
      </c>
      <c r="B39" s="463" t="s">
        <v>43</v>
      </c>
      <c r="C39" s="475">
        <f>AU!C46</f>
        <v>0</v>
      </c>
      <c r="D39" s="475">
        <f>AU!D46</f>
        <v>1</v>
      </c>
      <c r="E39" s="475">
        <f>AU!E46</f>
        <v>1</v>
      </c>
      <c r="F39" s="475">
        <f>AU!F46</f>
        <v>2</v>
      </c>
      <c r="G39" s="475">
        <f>AU!G46</f>
        <v>9528.0300000000007</v>
      </c>
      <c r="H39" s="475">
        <f>AU!H46</f>
        <v>5480.28</v>
      </c>
      <c r="I39" s="475">
        <f>AU!I46</f>
        <v>15008.310000000001</v>
      </c>
      <c r="J39" s="475">
        <f t="shared" si="0"/>
        <v>7504.1550000000007</v>
      </c>
      <c r="K39" s="475">
        <f t="shared" si="1"/>
        <v>57.517451141526621</v>
      </c>
    </row>
    <row r="40" spans="1:11" s="461" customFormat="1" ht="14.25" x14ac:dyDescent="0.2">
      <c r="A40" s="462">
        <v>30</v>
      </c>
      <c r="B40" s="463" t="s">
        <v>44</v>
      </c>
      <c r="C40" s="475">
        <f>Equitas!C46</f>
        <v>0</v>
      </c>
      <c r="D40" s="475">
        <f>Equitas!D46</f>
        <v>4</v>
      </c>
      <c r="E40" s="475">
        <f>Equitas!E46</f>
        <v>2</v>
      </c>
      <c r="F40" s="475">
        <f>Equitas!F46</f>
        <v>6</v>
      </c>
      <c r="G40" s="475">
        <f>Equitas!G46</f>
        <v>5759.35</v>
      </c>
      <c r="H40" s="475">
        <f>Equitas!H46</f>
        <v>8131.33</v>
      </c>
      <c r="I40" s="475">
        <f>Equitas!I46</f>
        <v>13890.68</v>
      </c>
      <c r="J40" s="475">
        <f t="shared" si="0"/>
        <v>2315.1133333333332</v>
      </c>
      <c r="K40" s="475">
        <f t="shared" si="1"/>
        <v>141.18485592992266</v>
      </c>
    </row>
    <row r="41" spans="1:11" s="461" customFormat="1" ht="14.25" x14ac:dyDescent="0.2">
      <c r="A41" s="462">
        <v>31</v>
      </c>
      <c r="B41" s="463" t="s">
        <v>45</v>
      </c>
      <c r="C41" s="475">
        <f>ESAF!C46</f>
        <v>0</v>
      </c>
      <c r="D41" s="475">
        <f>ESAF!D46</f>
        <v>2</v>
      </c>
      <c r="E41" s="475">
        <f>ESAF!E46</f>
        <v>1</v>
      </c>
      <c r="F41" s="475">
        <f>ESAF!F46</f>
        <v>3</v>
      </c>
      <c r="G41" s="475">
        <f>ESAF!G46</f>
        <v>2196.92</v>
      </c>
      <c r="H41" s="475">
        <f>ESAF!H46</f>
        <v>11294.35</v>
      </c>
      <c r="I41" s="475">
        <f>ESAF!I46</f>
        <v>13491.27</v>
      </c>
      <c r="J41" s="475">
        <f t="shared" si="0"/>
        <v>4497.09</v>
      </c>
      <c r="K41" s="475">
        <f t="shared" si="1"/>
        <v>514.09928445277933</v>
      </c>
    </row>
    <row r="42" spans="1:11" s="461" customFormat="1" ht="14.25" x14ac:dyDescent="0.2">
      <c r="A42" s="462">
        <v>32</v>
      </c>
      <c r="B42" s="463" t="s">
        <v>46</v>
      </c>
      <c r="C42" s="475">
        <f>Fincare!C46</f>
        <v>0</v>
      </c>
      <c r="D42" s="475">
        <f>Fincare!D46</f>
        <v>7</v>
      </c>
      <c r="E42" s="475">
        <f>Fincare!E46</f>
        <v>1</v>
      </c>
      <c r="F42" s="475">
        <f>Fincare!F46</f>
        <v>8</v>
      </c>
      <c r="G42" s="475">
        <f>Fincare!G46</f>
        <v>378.53</v>
      </c>
      <c r="H42" s="475">
        <f>Fincare!H46</f>
        <v>6437.85</v>
      </c>
      <c r="I42" s="475">
        <f>Fincare!I46</f>
        <v>6816.38</v>
      </c>
      <c r="J42" s="475">
        <f t="shared" si="0"/>
        <v>852.04750000000001</v>
      </c>
      <c r="K42" s="475">
        <f t="shared" si="1"/>
        <v>1700.7502707843503</v>
      </c>
    </row>
    <row r="43" spans="1:11" s="461" customFormat="1" ht="14.25" x14ac:dyDescent="0.2">
      <c r="A43" s="462">
        <v>33</v>
      </c>
      <c r="B43" s="463" t="s">
        <v>47</v>
      </c>
      <c r="C43" s="475">
        <f>Jana!C46</f>
        <v>0</v>
      </c>
      <c r="D43" s="475">
        <f>Jana!D46</f>
        <v>0</v>
      </c>
      <c r="E43" s="475">
        <f>Jana!E46</f>
        <v>0</v>
      </c>
      <c r="F43" s="475">
        <f>Jana!F46</f>
        <v>0</v>
      </c>
      <c r="G43" s="475">
        <f>Jana!G46</f>
        <v>0</v>
      </c>
      <c r="H43" s="475">
        <f>Jana!H46</f>
        <v>0</v>
      </c>
      <c r="I43" s="475">
        <f>Jana!I46</f>
        <v>0</v>
      </c>
      <c r="J43" s="475" t="e">
        <f t="shared" si="0"/>
        <v>#DIV/0!</v>
      </c>
      <c r="K43" s="475" t="e">
        <f t="shared" si="1"/>
        <v>#DIV/0!</v>
      </c>
    </row>
    <row r="44" spans="1:11" s="461" customFormat="1" ht="14.25" x14ac:dyDescent="0.2">
      <c r="A44" s="462">
        <v>34</v>
      </c>
      <c r="B44" s="463" t="s">
        <v>48</v>
      </c>
      <c r="C44" s="475">
        <f>Suryoday!C46</f>
        <v>2</v>
      </c>
      <c r="D44" s="475">
        <f>Suryoday!D46</f>
        <v>2</v>
      </c>
      <c r="E44" s="475">
        <f>Suryoday!E46</f>
        <v>1</v>
      </c>
      <c r="F44" s="475">
        <f>Suryoday!F46</f>
        <v>5</v>
      </c>
      <c r="G44" s="475">
        <f>Suryoday!G46</f>
        <v>43.48</v>
      </c>
      <c r="H44" s="475">
        <f>Suryoday!H46</f>
        <v>3166.7</v>
      </c>
      <c r="I44" s="475">
        <f>Suryoday!I46</f>
        <v>3210.18</v>
      </c>
      <c r="J44" s="475">
        <f t="shared" si="0"/>
        <v>642.03599999999994</v>
      </c>
      <c r="K44" s="475">
        <f t="shared" si="1"/>
        <v>7283.1186752529902</v>
      </c>
    </row>
    <row r="45" spans="1:11" s="461" customFormat="1" ht="14.25" x14ac:dyDescent="0.2">
      <c r="A45" s="462">
        <v>35</v>
      </c>
      <c r="B45" s="463" t="s">
        <v>49</v>
      </c>
      <c r="C45" s="475">
        <f>Ujjivan!C46</f>
        <v>0</v>
      </c>
      <c r="D45" s="475">
        <f>Ujjivan!D46</f>
        <v>0</v>
      </c>
      <c r="E45" s="475">
        <f>Ujjivan!E46</f>
        <v>0</v>
      </c>
      <c r="F45" s="475">
        <f>Ujjivan!F46</f>
        <v>0</v>
      </c>
      <c r="G45" s="475">
        <f>Ujjivan!G46</f>
        <v>0</v>
      </c>
      <c r="H45" s="475">
        <f>Ujjivan!H46</f>
        <v>0</v>
      </c>
      <c r="I45" s="475">
        <f>Ujjivan!I46</f>
        <v>0</v>
      </c>
      <c r="J45" s="475" t="e">
        <f t="shared" si="0"/>
        <v>#DIV/0!</v>
      </c>
      <c r="K45" s="475" t="e">
        <f t="shared" si="1"/>
        <v>#DIV/0!</v>
      </c>
    </row>
    <row r="46" spans="1:11" s="461" customFormat="1" ht="14.25" x14ac:dyDescent="0.2">
      <c r="A46" s="462">
        <v>36</v>
      </c>
      <c r="B46" s="463" t="s">
        <v>50</v>
      </c>
      <c r="C46" s="475">
        <f>utkarsh!C46</f>
        <v>0</v>
      </c>
      <c r="D46" s="475">
        <f>utkarsh!D46</f>
        <v>6</v>
      </c>
      <c r="E46" s="475">
        <f>utkarsh!E46</f>
        <v>2</v>
      </c>
      <c r="F46" s="475">
        <f>utkarsh!F46</f>
        <v>8</v>
      </c>
      <c r="G46" s="475">
        <f>utkarsh!G46</f>
        <v>1265.45</v>
      </c>
      <c r="H46" s="475">
        <f>utkarsh!H46</f>
        <v>6919.69</v>
      </c>
      <c r="I46" s="475">
        <f>utkarsh!I46</f>
        <v>8185.1399999999994</v>
      </c>
      <c r="J46" s="475">
        <f t="shared" si="0"/>
        <v>1023.1424999999999</v>
      </c>
      <c r="K46" s="475">
        <f t="shared" si="1"/>
        <v>546.8165474732308</v>
      </c>
    </row>
    <row r="47" spans="1:11" s="461" customFormat="1" ht="14.25" x14ac:dyDescent="0.2">
      <c r="A47" s="462">
        <v>37</v>
      </c>
      <c r="B47" s="463" t="s">
        <v>52</v>
      </c>
      <c r="C47" s="475">
        <f>DBS!C46</f>
        <v>0</v>
      </c>
      <c r="D47" s="475">
        <f>DBS!D46</f>
        <v>0</v>
      </c>
      <c r="E47" s="475">
        <f>DBS!E46</f>
        <v>0</v>
      </c>
      <c r="F47" s="475">
        <f>DBS!F46</f>
        <v>0</v>
      </c>
      <c r="G47" s="475">
        <f>DBS!G46</f>
        <v>0</v>
      </c>
      <c r="H47" s="475">
        <f>DBS!H46</f>
        <v>0</v>
      </c>
      <c r="I47" s="475">
        <f>DBS!I46</f>
        <v>0</v>
      </c>
      <c r="J47" s="475" t="e">
        <f t="shared" si="0"/>
        <v>#DIV/0!</v>
      </c>
      <c r="K47" s="475" t="e">
        <f t="shared" si="1"/>
        <v>#DIV/0!</v>
      </c>
    </row>
    <row r="48" spans="1:11" s="461" customFormat="1" ht="14.25" x14ac:dyDescent="0.2">
      <c r="A48" s="462">
        <v>38</v>
      </c>
      <c r="B48" s="463" t="s">
        <v>54</v>
      </c>
      <c r="C48" s="475">
        <f>APB!C46</f>
        <v>0</v>
      </c>
      <c r="D48" s="475">
        <f>APB!D46</f>
        <v>0</v>
      </c>
      <c r="E48" s="475">
        <f>APB!E46</f>
        <v>0</v>
      </c>
      <c r="F48" s="475">
        <f>APB!F46</f>
        <v>0</v>
      </c>
      <c r="G48" s="475">
        <f>APB!G46</f>
        <v>0</v>
      </c>
      <c r="H48" s="475">
        <f>APB!H46</f>
        <v>0</v>
      </c>
      <c r="I48" s="475">
        <f>APB!I46</f>
        <v>0</v>
      </c>
      <c r="J48" s="475" t="e">
        <f t="shared" si="0"/>
        <v>#DIV/0!</v>
      </c>
      <c r="K48" s="475" t="e">
        <f t="shared" si="1"/>
        <v>#DIV/0!</v>
      </c>
    </row>
    <row r="49" spans="1:11" s="461" customFormat="1" ht="14.25" x14ac:dyDescent="0.2">
      <c r="A49" s="462">
        <v>39</v>
      </c>
      <c r="B49" s="463" t="s">
        <v>55</v>
      </c>
      <c r="C49" s="475">
        <f>FINO!C46</f>
        <v>0</v>
      </c>
      <c r="D49" s="475">
        <f>FINO!D46</f>
        <v>0</v>
      </c>
      <c r="E49" s="475">
        <f>FINO!E46</f>
        <v>0</v>
      </c>
      <c r="F49" s="475">
        <f>FINO!F46</f>
        <v>0</v>
      </c>
      <c r="G49" s="475">
        <f>FINO!G46</f>
        <v>0</v>
      </c>
      <c r="H49" s="475">
        <f>FINO!H46</f>
        <v>0</v>
      </c>
      <c r="I49" s="475">
        <f>FINO!I46</f>
        <v>0</v>
      </c>
      <c r="J49" s="475" t="e">
        <f t="shared" si="0"/>
        <v>#DIV/0!</v>
      </c>
      <c r="K49" s="475" t="e">
        <f t="shared" si="1"/>
        <v>#DIV/0!</v>
      </c>
    </row>
    <row r="50" spans="1:11" s="461" customFormat="1" ht="14.25" x14ac:dyDescent="0.2">
      <c r="A50" s="462">
        <v>40</v>
      </c>
      <c r="B50" s="463" t="s">
        <v>56</v>
      </c>
      <c r="C50" s="475">
        <f>'Indian Post'!C46</f>
        <v>0</v>
      </c>
      <c r="D50" s="475">
        <f>'Indian Post'!D46</f>
        <v>0</v>
      </c>
      <c r="E50" s="475">
        <f>'Indian Post'!E46</f>
        <v>1</v>
      </c>
      <c r="F50" s="475">
        <f>'Indian Post'!F46</f>
        <v>1</v>
      </c>
      <c r="G50" s="475">
        <f>'Indian Post'!G46</f>
        <v>1291.1400000000001</v>
      </c>
      <c r="H50" s="475">
        <f>'Indian Post'!H46</f>
        <v>0</v>
      </c>
      <c r="I50" s="475">
        <f>'Indian Post'!I46</f>
        <v>1291.1400000000001</v>
      </c>
      <c r="J50" s="475">
        <f t="shared" si="0"/>
        <v>1291.1400000000001</v>
      </c>
      <c r="K50" s="475">
        <f t="shared" si="1"/>
        <v>0</v>
      </c>
    </row>
    <row r="51" spans="1:11" s="461" customFormat="1" ht="14.25" x14ac:dyDescent="0.2">
      <c r="A51" s="462">
        <v>41</v>
      </c>
      <c r="B51" s="463" t="s">
        <v>58</v>
      </c>
      <c r="C51" s="475">
        <f>'Maharashtra GB'!C46</f>
        <v>0</v>
      </c>
      <c r="D51" s="475">
        <f>'Maharashtra GB'!D46</f>
        <v>0</v>
      </c>
      <c r="E51" s="475">
        <f>'Maharashtra GB'!E46</f>
        <v>0</v>
      </c>
      <c r="F51" s="475">
        <f>'Maharashtra GB'!F46</f>
        <v>0</v>
      </c>
      <c r="G51" s="475">
        <f>'Maharashtra GB'!G46</f>
        <v>0</v>
      </c>
      <c r="H51" s="475">
        <f>'Maharashtra GB'!H46</f>
        <v>0</v>
      </c>
      <c r="I51" s="475">
        <f>'Maharashtra GB'!I46</f>
        <v>0</v>
      </c>
      <c r="J51" s="475" t="e">
        <f t="shared" si="0"/>
        <v>#DIV/0!</v>
      </c>
      <c r="K51" s="475" t="e">
        <f t="shared" si="1"/>
        <v>#DIV/0!</v>
      </c>
    </row>
    <row r="52" spans="1:11" s="461" customFormat="1" ht="14.25" x14ac:dyDescent="0.2">
      <c r="A52" s="462">
        <v>42</v>
      </c>
      <c r="B52" s="463" t="s">
        <v>59</v>
      </c>
      <c r="C52" s="475">
        <f>'Vidharbha Konkan GB'!C46</f>
        <v>14</v>
      </c>
      <c r="D52" s="475">
        <f>'Vidharbha Konkan GB'!D46</f>
        <v>11</v>
      </c>
      <c r="E52" s="475">
        <f>'Vidharbha Konkan GB'!E46</f>
        <v>1</v>
      </c>
      <c r="F52" s="475">
        <f>'Vidharbha Konkan GB'!F46</f>
        <v>26</v>
      </c>
      <c r="G52" s="475">
        <f>'Vidharbha Konkan GB'!G46</f>
        <v>52621.54</v>
      </c>
      <c r="H52" s="475">
        <f>'Vidharbha Konkan GB'!H46</f>
        <v>28886</v>
      </c>
      <c r="I52" s="475">
        <f>'Vidharbha Konkan GB'!I46</f>
        <v>81507.540000000008</v>
      </c>
      <c r="J52" s="475">
        <f t="shared" si="0"/>
        <v>3134.9053846153847</v>
      </c>
      <c r="K52" s="475">
        <f t="shared" si="1"/>
        <v>54.893870456850934</v>
      </c>
    </row>
    <row r="53" spans="1:11" s="461" customFormat="1" ht="14.25" x14ac:dyDescent="0.2">
      <c r="A53" s="462">
        <v>43</v>
      </c>
      <c r="B53" s="463" t="s">
        <v>61</v>
      </c>
      <c r="C53" s="475">
        <f>M.S.Coop!C46</f>
        <v>67</v>
      </c>
      <c r="D53" s="475">
        <f>M.S.Coop!D46</f>
        <v>21</v>
      </c>
      <c r="E53" s="475">
        <f>M.S.Coop!E46</f>
        <v>6</v>
      </c>
      <c r="F53" s="475">
        <f>M.S.Coop!F46</f>
        <v>94</v>
      </c>
      <c r="G53" s="475">
        <f>M.S.Coop!G46</f>
        <v>268173.03000000003</v>
      </c>
      <c r="H53" s="475">
        <f>M.S.Coop!H46</f>
        <v>217868.36</v>
      </c>
      <c r="I53" s="475">
        <f>M.S.Coop!I46</f>
        <v>486041.39</v>
      </c>
      <c r="J53" s="475">
        <f t="shared" si="0"/>
        <v>5170.6530851063835</v>
      </c>
      <c r="K53" s="475">
        <f t="shared" si="1"/>
        <v>81.241711741109825</v>
      </c>
    </row>
    <row r="54" spans="1:11" s="460" customFormat="1" ht="15" x14ac:dyDescent="0.2">
      <c r="A54" s="552" t="s">
        <v>63</v>
      </c>
      <c r="B54" s="553"/>
      <c r="C54" s="476">
        <f t="shared" ref="C54:I54" si="2">SUM(C4:C53)</f>
        <v>144</v>
      </c>
      <c r="D54" s="476">
        <f t="shared" si="2"/>
        <v>120</v>
      </c>
      <c r="E54" s="476">
        <f t="shared" si="2"/>
        <v>41</v>
      </c>
      <c r="F54" s="476">
        <f t="shared" si="2"/>
        <v>305</v>
      </c>
      <c r="G54" s="477">
        <f t="shared" si="2"/>
        <v>1568964.8199999998</v>
      </c>
      <c r="H54" s="477">
        <f t="shared" si="2"/>
        <v>953819.81999999983</v>
      </c>
      <c r="I54" s="477">
        <f t="shared" si="2"/>
        <v>2522784.6399999997</v>
      </c>
      <c r="J54" s="477">
        <f t="shared" si="0"/>
        <v>8271.4250491803268</v>
      </c>
      <c r="K54" s="477">
        <f t="shared" si="1"/>
        <v>60.792938620510306</v>
      </c>
    </row>
  </sheetData>
  <mergeCells count="10">
    <mergeCell ref="A54:B54"/>
    <mergeCell ref="A1:K1"/>
    <mergeCell ref="A7:K7"/>
    <mergeCell ref="A8:K8"/>
    <mergeCell ref="B4:K4"/>
    <mergeCell ref="B6:G6"/>
    <mergeCell ref="A9:K9"/>
    <mergeCell ref="A2:K2"/>
    <mergeCell ref="A5:H5"/>
    <mergeCell ref="H6:K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>
      <pane xSplit="2" ySplit="10" topLeftCell="C11" activePane="bottomRight" state="frozen"/>
      <selection activeCell="A32" sqref="A32:A46"/>
      <selection pane="topRight" activeCell="A32" sqref="A32:A46"/>
      <selection pane="bottomLeft" activeCell="A32" sqref="A32:A46"/>
      <selection pane="bottomRight" activeCell="C11" sqref="C11:E46"/>
    </sheetView>
  </sheetViews>
  <sheetFormatPr defaultRowHeight="12.75" x14ac:dyDescent="0.2"/>
  <cols>
    <col min="1" max="1" width="5.7109375" style="2" customWidth="1"/>
    <col min="2" max="2" width="13.85546875" style="2" customWidth="1"/>
    <col min="3" max="5" width="6.7109375" style="2" customWidth="1"/>
    <col min="6" max="6" width="9" style="2" customWidth="1"/>
    <col min="7" max="7" width="12" style="2" customWidth="1"/>
    <col min="8" max="8" width="14.140625" style="2" customWidth="1"/>
    <col min="9" max="9" width="15.140625" style="2" customWidth="1"/>
    <col min="10" max="10" width="11.42578125" style="2" customWidth="1"/>
    <col min="11" max="11" width="11.7109375" style="2" customWidth="1"/>
    <col min="12" max="22" width="10.7109375" style="2" customWidth="1"/>
    <col min="23" max="25" width="9.140625" style="2" customWidth="1"/>
    <col min="26" max="16384" width="9.140625" style="2"/>
  </cols>
  <sheetData>
    <row r="1" spans="1:11" ht="15.75" x14ac:dyDescent="0.2">
      <c r="A1" s="545" t="s">
        <v>111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3" spans="1:11" x14ac:dyDescent="0.2">
      <c r="A3" s="3"/>
      <c r="J3" s="4" t="s">
        <v>112</v>
      </c>
      <c r="K3" s="5" t="s">
        <v>113</v>
      </c>
    </row>
    <row r="4" spans="1:11" x14ac:dyDescent="0.2">
      <c r="B4" s="549" t="s">
        <v>1</v>
      </c>
      <c r="C4" s="549"/>
      <c r="D4" s="549"/>
      <c r="E4" s="549"/>
      <c r="F4" s="549"/>
      <c r="G4" s="549"/>
      <c r="H4" s="549"/>
      <c r="I4" s="549"/>
      <c r="J4" s="549"/>
      <c r="K4" s="549"/>
    </row>
    <row r="5" spans="1:11" x14ac:dyDescent="0.2">
      <c r="A5" s="6"/>
      <c r="B5" s="7"/>
      <c r="C5" s="7"/>
      <c r="D5" s="7"/>
      <c r="E5" s="7"/>
      <c r="F5" s="7"/>
      <c r="G5" s="7"/>
      <c r="H5" s="7"/>
      <c r="J5" s="4" t="s">
        <v>114</v>
      </c>
      <c r="K5" s="8" t="s">
        <v>115</v>
      </c>
    </row>
    <row r="6" spans="1:11" x14ac:dyDescent="0.2">
      <c r="A6" s="3"/>
      <c r="B6" s="549" t="s">
        <v>123</v>
      </c>
      <c r="C6" s="549"/>
      <c r="D6" s="549"/>
      <c r="E6" s="549"/>
      <c r="F6" s="549"/>
      <c r="G6" s="549"/>
      <c r="H6" s="9"/>
    </row>
    <row r="7" spans="1:11" ht="15" x14ac:dyDescent="0.2">
      <c r="A7" s="546" t="s">
        <v>116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14.25" customHeight="1" x14ac:dyDescent="0.2">
      <c r="A8" s="547"/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11" ht="14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6" t="s">
        <v>2</v>
      </c>
    </row>
    <row r="10" spans="1:11" ht="30" customHeight="1" x14ac:dyDescent="0.2">
      <c r="A10" s="42" t="s">
        <v>64</v>
      </c>
      <c r="B10" s="42" t="s">
        <v>117</v>
      </c>
      <c r="C10" s="42" t="s">
        <v>118</v>
      </c>
      <c r="D10" s="42" t="s">
        <v>67</v>
      </c>
      <c r="E10" s="42" t="s">
        <v>119</v>
      </c>
      <c r="F10" s="42" t="s">
        <v>69</v>
      </c>
      <c r="G10" s="42" t="s">
        <v>70</v>
      </c>
      <c r="H10" s="42" t="s">
        <v>71</v>
      </c>
      <c r="I10" s="42" t="s">
        <v>72</v>
      </c>
      <c r="J10" s="42" t="s">
        <v>73</v>
      </c>
      <c r="K10" s="42" t="s">
        <v>74</v>
      </c>
    </row>
    <row r="11" spans="1:11" s="41" customFormat="1" ht="14.25" x14ac:dyDescent="0.2">
      <c r="A11" s="44">
        <v>1</v>
      </c>
      <c r="B11" s="45" t="s">
        <v>75</v>
      </c>
      <c r="C11" s="475">
        <v>7</v>
      </c>
      <c r="D11" s="475">
        <v>7</v>
      </c>
      <c r="E11" s="475">
        <v>2</v>
      </c>
      <c r="F11" s="475">
        <f t="shared" ref="F11:F46" si="0">(C11+D11+E11)</f>
        <v>16</v>
      </c>
      <c r="G11" s="475">
        <v>106499.03</v>
      </c>
      <c r="H11" s="475">
        <v>62064.14</v>
      </c>
      <c r="I11" s="475">
        <f t="shared" ref="I11:I46" si="1">(G11+H11)</f>
        <v>168563.16999999998</v>
      </c>
      <c r="J11" s="475">
        <f t="shared" ref="J11:J47" si="2">(I11/F11)</f>
        <v>10535.198124999999</v>
      </c>
      <c r="K11" s="475">
        <f t="shared" ref="K11:K47" si="3">(H11/G11)*100</f>
        <v>58.276718576685624</v>
      </c>
    </row>
    <row r="12" spans="1:11" s="41" customFormat="1" ht="14.25" x14ac:dyDescent="0.2">
      <c r="A12" s="44">
        <v>2</v>
      </c>
      <c r="B12" s="45" t="s">
        <v>76</v>
      </c>
      <c r="C12" s="475">
        <v>2</v>
      </c>
      <c r="D12" s="475">
        <v>3</v>
      </c>
      <c r="E12" s="475">
        <v>2</v>
      </c>
      <c r="F12" s="475">
        <f t="shared" si="0"/>
        <v>7</v>
      </c>
      <c r="G12" s="475">
        <v>52395.14</v>
      </c>
      <c r="H12" s="475">
        <v>26367.62</v>
      </c>
      <c r="I12" s="475">
        <f t="shared" si="1"/>
        <v>78762.759999999995</v>
      </c>
      <c r="J12" s="475">
        <f t="shared" si="2"/>
        <v>11251.822857142857</v>
      </c>
      <c r="K12" s="475">
        <f t="shared" si="3"/>
        <v>50.324553002434961</v>
      </c>
    </row>
    <row r="13" spans="1:11" s="41" customFormat="1" ht="14.25" x14ac:dyDescent="0.2">
      <c r="A13" s="44">
        <v>3</v>
      </c>
      <c r="B13" s="45" t="s">
        <v>77</v>
      </c>
      <c r="C13" s="475">
        <v>0</v>
      </c>
      <c r="D13" s="475">
        <v>2</v>
      </c>
      <c r="E13" s="475">
        <v>4</v>
      </c>
      <c r="F13" s="475">
        <f t="shared" si="0"/>
        <v>6</v>
      </c>
      <c r="G13" s="475">
        <v>36031.1</v>
      </c>
      <c r="H13" s="475">
        <v>17473.68</v>
      </c>
      <c r="I13" s="475">
        <f t="shared" si="1"/>
        <v>53504.78</v>
      </c>
      <c r="J13" s="475">
        <f t="shared" si="2"/>
        <v>8917.4633333333331</v>
      </c>
      <c r="K13" s="475">
        <f t="shared" si="3"/>
        <v>48.496104753948678</v>
      </c>
    </row>
    <row r="14" spans="1:11" s="41" customFormat="1" ht="14.25" x14ac:dyDescent="0.2">
      <c r="A14" s="44">
        <v>4</v>
      </c>
      <c r="B14" s="45" t="s">
        <v>78</v>
      </c>
      <c r="C14" s="475">
        <v>1</v>
      </c>
      <c r="D14" s="475">
        <v>3</v>
      </c>
      <c r="E14" s="475">
        <v>11</v>
      </c>
      <c r="F14" s="475">
        <f t="shared" si="0"/>
        <v>15</v>
      </c>
      <c r="G14" s="475">
        <v>94856.79</v>
      </c>
      <c r="H14" s="475">
        <v>61692.31</v>
      </c>
      <c r="I14" s="475">
        <f t="shared" si="1"/>
        <v>156549.09999999998</v>
      </c>
      <c r="J14" s="475">
        <f t="shared" si="2"/>
        <v>10436.606666666665</v>
      </c>
      <c r="K14" s="475">
        <f t="shared" si="3"/>
        <v>65.037315726159406</v>
      </c>
    </row>
    <row r="15" spans="1:11" s="41" customFormat="1" ht="14.25" x14ac:dyDescent="0.2">
      <c r="A15" s="44">
        <v>5</v>
      </c>
      <c r="B15" s="45" t="s">
        <v>79</v>
      </c>
      <c r="C15" s="475">
        <v>1</v>
      </c>
      <c r="D15" s="475">
        <v>0</v>
      </c>
      <c r="E15" s="475">
        <v>1</v>
      </c>
      <c r="F15" s="475">
        <f t="shared" si="0"/>
        <v>2</v>
      </c>
      <c r="G15" s="475">
        <v>8633.0499999999993</v>
      </c>
      <c r="H15" s="475">
        <v>12366.61</v>
      </c>
      <c r="I15" s="475">
        <f t="shared" si="1"/>
        <v>20999.66</v>
      </c>
      <c r="J15" s="475">
        <f t="shared" si="2"/>
        <v>10499.83</v>
      </c>
      <c r="K15" s="475">
        <f t="shared" si="3"/>
        <v>143.24728803841055</v>
      </c>
    </row>
    <row r="16" spans="1:11" s="41" customFormat="1" ht="14.25" x14ac:dyDescent="0.2">
      <c r="A16" s="44">
        <v>6</v>
      </c>
      <c r="B16" s="45" t="s">
        <v>80</v>
      </c>
      <c r="C16" s="475">
        <v>5</v>
      </c>
      <c r="D16" s="475">
        <v>4</v>
      </c>
      <c r="E16" s="475">
        <v>0</v>
      </c>
      <c r="F16" s="475">
        <f t="shared" si="0"/>
        <v>9</v>
      </c>
      <c r="G16" s="475">
        <v>34738.32</v>
      </c>
      <c r="H16" s="475">
        <v>17123.509999999998</v>
      </c>
      <c r="I16" s="475">
        <f t="shared" si="1"/>
        <v>51861.83</v>
      </c>
      <c r="J16" s="475">
        <f t="shared" si="2"/>
        <v>5762.4255555555555</v>
      </c>
      <c r="K16" s="475">
        <f t="shared" si="3"/>
        <v>49.292855843345329</v>
      </c>
    </row>
    <row r="17" spans="1:11" s="41" customFormat="1" ht="14.25" x14ac:dyDescent="0.2">
      <c r="A17" s="44">
        <v>7</v>
      </c>
      <c r="B17" s="45" t="s">
        <v>81</v>
      </c>
      <c r="C17" s="475">
        <v>0</v>
      </c>
      <c r="D17" s="475">
        <v>3</v>
      </c>
      <c r="E17" s="475">
        <v>0</v>
      </c>
      <c r="F17" s="475">
        <f t="shared" si="0"/>
        <v>3</v>
      </c>
      <c r="G17" s="475">
        <v>8451.82</v>
      </c>
      <c r="H17" s="475">
        <v>9569.48</v>
      </c>
      <c r="I17" s="475">
        <f t="shared" si="1"/>
        <v>18021.3</v>
      </c>
      <c r="J17" s="475">
        <f t="shared" si="2"/>
        <v>6007.0999999999995</v>
      </c>
      <c r="K17" s="475">
        <f t="shared" si="3"/>
        <v>113.22389733808814</v>
      </c>
    </row>
    <row r="18" spans="1:11" s="41" customFormat="1" ht="14.25" x14ac:dyDescent="0.2">
      <c r="A18" s="44">
        <v>8</v>
      </c>
      <c r="B18" s="45" t="s">
        <v>82</v>
      </c>
      <c r="C18" s="475">
        <v>0</v>
      </c>
      <c r="D18" s="475">
        <v>2</v>
      </c>
      <c r="E18" s="475">
        <v>1</v>
      </c>
      <c r="F18" s="475">
        <f t="shared" si="0"/>
        <v>3</v>
      </c>
      <c r="G18" s="475">
        <v>21926.92</v>
      </c>
      <c r="H18" s="475">
        <v>6256.93</v>
      </c>
      <c r="I18" s="475">
        <f t="shared" si="1"/>
        <v>28183.85</v>
      </c>
      <c r="J18" s="475">
        <f t="shared" si="2"/>
        <v>9394.6166666666668</v>
      </c>
      <c r="K18" s="475">
        <f t="shared" si="3"/>
        <v>28.53538025404389</v>
      </c>
    </row>
    <row r="19" spans="1:11" s="41" customFormat="1" ht="14.25" x14ac:dyDescent="0.2">
      <c r="A19" s="44">
        <v>9</v>
      </c>
      <c r="B19" s="45" t="s">
        <v>83</v>
      </c>
      <c r="C19" s="475">
        <v>3</v>
      </c>
      <c r="D19" s="475">
        <v>0</v>
      </c>
      <c r="E19" s="475">
        <v>2</v>
      </c>
      <c r="F19" s="475">
        <f t="shared" si="0"/>
        <v>5</v>
      </c>
      <c r="G19" s="475">
        <v>25925.07</v>
      </c>
      <c r="H19" s="475">
        <v>13298.27</v>
      </c>
      <c r="I19" s="475">
        <f t="shared" si="1"/>
        <v>39223.339999999997</v>
      </c>
      <c r="J19" s="475">
        <f t="shared" si="2"/>
        <v>7844.6679999999997</v>
      </c>
      <c r="K19" s="475">
        <f t="shared" si="3"/>
        <v>51.295020611323331</v>
      </c>
    </row>
    <row r="20" spans="1:11" s="41" customFormat="1" ht="14.25" x14ac:dyDescent="0.2">
      <c r="A20" s="44">
        <v>10</v>
      </c>
      <c r="B20" s="45" t="s">
        <v>84</v>
      </c>
      <c r="C20" s="475">
        <v>0</v>
      </c>
      <c r="D20" s="475">
        <v>1</v>
      </c>
      <c r="E20" s="475">
        <v>0</v>
      </c>
      <c r="F20" s="475">
        <f t="shared" si="0"/>
        <v>1</v>
      </c>
      <c r="G20" s="475">
        <v>5581.06</v>
      </c>
      <c r="H20" s="475">
        <v>1236.81</v>
      </c>
      <c r="I20" s="475">
        <f t="shared" si="1"/>
        <v>6817.8700000000008</v>
      </c>
      <c r="J20" s="475">
        <f t="shared" si="2"/>
        <v>6817.8700000000008</v>
      </c>
      <c r="K20" s="475">
        <f t="shared" si="3"/>
        <v>22.160843997376841</v>
      </c>
    </row>
    <row r="21" spans="1:11" s="41" customFormat="1" ht="14.25" x14ac:dyDescent="0.2">
      <c r="A21" s="44">
        <v>11</v>
      </c>
      <c r="B21" s="45" t="s">
        <v>85</v>
      </c>
      <c r="C21" s="475">
        <v>1</v>
      </c>
      <c r="D21" s="475">
        <v>3</v>
      </c>
      <c r="E21" s="475">
        <v>2</v>
      </c>
      <c r="F21" s="475">
        <f t="shared" si="0"/>
        <v>6</v>
      </c>
      <c r="G21" s="475">
        <v>29283.07</v>
      </c>
      <c r="H21" s="475">
        <v>12038.18</v>
      </c>
      <c r="I21" s="475">
        <f t="shared" si="1"/>
        <v>41321.25</v>
      </c>
      <c r="J21" s="475">
        <f t="shared" si="2"/>
        <v>6886.875</v>
      </c>
      <c r="K21" s="475">
        <f t="shared" si="3"/>
        <v>41.10969239222527</v>
      </c>
    </row>
    <row r="22" spans="1:11" s="41" customFormat="1" ht="14.25" x14ac:dyDescent="0.2">
      <c r="A22" s="44">
        <v>12</v>
      </c>
      <c r="B22" s="45" t="s">
        <v>86</v>
      </c>
      <c r="C22" s="475">
        <v>0</v>
      </c>
      <c r="D22" s="475">
        <v>2</v>
      </c>
      <c r="E22" s="475">
        <v>0</v>
      </c>
      <c r="F22" s="475">
        <f t="shared" si="0"/>
        <v>2</v>
      </c>
      <c r="G22" s="475">
        <v>3427.48</v>
      </c>
      <c r="H22" s="475">
        <v>6433.88</v>
      </c>
      <c r="I22" s="475">
        <f t="shared" si="1"/>
        <v>9861.36</v>
      </c>
      <c r="J22" s="475">
        <f t="shared" si="2"/>
        <v>4930.68</v>
      </c>
      <c r="K22" s="475">
        <f t="shared" si="3"/>
        <v>187.71458914421092</v>
      </c>
    </row>
    <row r="23" spans="1:11" s="41" customFormat="1" ht="14.25" x14ac:dyDescent="0.2">
      <c r="A23" s="44">
        <v>13</v>
      </c>
      <c r="B23" s="45" t="s">
        <v>87</v>
      </c>
      <c r="C23" s="475">
        <v>0</v>
      </c>
      <c r="D23" s="475">
        <v>3</v>
      </c>
      <c r="E23" s="475">
        <v>3</v>
      </c>
      <c r="F23" s="475">
        <f t="shared" si="0"/>
        <v>6</v>
      </c>
      <c r="G23" s="475">
        <v>36716.370000000003</v>
      </c>
      <c r="H23" s="475">
        <v>21615.3</v>
      </c>
      <c r="I23" s="475">
        <f t="shared" si="1"/>
        <v>58331.67</v>
      </c>
      <c r="J23" s="475">
        <f t="shared" si="2"/>
        <v>9721.9449999999997</v>
      </c>
      <c r="K23" s="475">
        <f t="shared" si="3"/>
        <v>58.871015843886518</v>
      </c>
    </row>
    <row r="24" spans="1:11" s="41" customFormat="1" ht="14.25" x14ac:dyDescent="0.2">
      <c r="A24" s="44">
        <v>14</v>
      </c>
      <c r="B24" s="45" t="s">
        <v>88</v>
      </c>
      <c r="C24" s="475">
        <v>3</v>
      </c>
      <c r="D24" s="475">
        <v>3</v>
      </c>
      <c r="E24" s="475">
        <v>2</v>
      </c>
      <c r="F24" s="475">
        <f t="shared" si="0"/>
        <v>8</v>
      </c>
      <c r="G24" s="475">
        <v>18937.84</v>
      </c>
      <c r="H24" s="475">
        <v>28981.919999999998</v>
      </c>
      <c r="I24" s="475">
        <f t="shared" si="1"/>
        <v>47919.759999999995</v>
      </c>
      <c r="J24" s="475">
        <f t="shared" si="2"/>
        <v>5989.9699999999993</v>
      </c>
      <c r="K24" s="475">
        <f t="shared" si="3"/>
        <v>153.03709398748748</v>
      </c>
    </row>
    <row r="25" spans="1:11" s="41" customFormat="1" ht="14.25" x14ac:dyDescent="0.2">
      <c r="A25" s="44">
        <v>15</v>
      </c>
      <c r="B25" s="45" t="s">
        <v>89</v>
      </c>
      <c r="C25" s="475">
        <v>5</v>
      </c>
      <c r="D25" s="475">
        <v>3</v>
      </c>
      <c r="E25" s="475">
        <v>5</v>
      </c>
      <c r="F25" s="475">
        <f t="shared" si="0"/>
        <v>13</v>
      </c>
      <c r="G25" s="475">
        <v>77612.37</v>
      </c>
      <c r="H25" s="475">
        <v>51221.48</v>
      </c>
      <c r="I25" s="475">
        <f t="shared" si="1"/>
        <v>128833.85</v>
      </c>
      <c r="J25" s="475">
        <f t="shared" si="2"/>
        <v>9910.296153846155</v>
      </c>
      <c r="K25" s="475">
        <f t="shared" si="3"/>
        <v>65.996541530686414</v>
      </c>
    </row>
    <row r="26" spans="1:11" s="41" customFormat="1" ht="14.25" x14ac:dyDescent="0.2">
      <c r="A26" s="44">
        <v>16</v>
      </c>
      <c r="B26" s="45" t="s">
        <v>90</v>
      </c>
      <c r="C26" s="475">
        <v>0</v>
      </c>
      <c r="D26" s="475">
        <v>0</v>
      </c>
      <c r="E26" s="475">
        <v>3</v>
      </c>
      <c r="F26" s="475">
        <f t="shared" si="0"/>
        <v>3</v>
      </c>
      <c r="G26" s="475">
        <v>18141.490000000002</v>
      </c>
      <c r="H26" s="475">
        <v>11968.04</v>
      </c>
      <c r="I26" s="475">
        <f t="shared" si="1"/>
        <v>30109.530000000002</v>
      </c>
      <c r="J26" s="475">
        <f t="shared" si="2"/>
        <v>10036.51</v>
      </c>
      <c r="K26" s="475">
        <f t="shared" si="3"/>
        <v>65.970545969487631</v>
      </c>
    </row>
    <row r="27" spans="1:11" s="41" customFormat="1" ht="14.25" x14ac:dyDescent="0.2">
      <c r="A27" s="44">
        <v>17</v>
      </c>
      <c r="B27" s="45" t="s">
        <v>91</v>
      </c>
      <c r="C27" s="475">
        <v>0</v>
      </c>
      <c r="D27" s="475">
        <v>0</v>
      </c>
      <c r="E27" s="475">
        <v>59</v>
      </c>
      <c r="F27" s="475">
        <f t="shared" si="0"/>
        <v>59</v>
      </c>
      <c r="G27" s="475">
        <v>5965615.54</v>
      </c>
      <c r="H27" s="475">
        <v>6974849.9900000002</v>
      </c>
      <c r="I27" s="475">
        <f t="shared" si="1"/>
        <v>12940465.530000001</v>
      </c>
      <c r="J27" s="475">
        <f t="shared" si="2"/>
        <v>219329.92423728816</v>
      </c>
      <c r="K27" s="475">
        <f t="shared" si="3"/>
        <v>116.91752415543695</v>
      </c>
    </row>
    <row r="28" spans="1:11" s="41" customFormat="1" ht="14.25" x14ac:dyDescent="0.2">
      <c r="A28" s="44">
        <v>18</v>
      </c>
      <c r="B28" s="45" t="s">
        <v>92</v>
      </c>
      <c r="C28" s="475">
        <v>0</v>
      </c>
      <c r="D28" s="475">
        <v>0</v>
      </c>
      <c r="E28" s="475">
        <v>71</v>
      </c>
      <c r="F28" s="475">
        <f t="shared" si="0"/>
        <v>71</v>
      </c>
      <c r="G28" s="475">
        <v>4615894.67</v>
      </c>
      <c r="H28" s="475">
        <v>3078423.73</v>
      </c>
      <c r="I28" s="475">
        <f t="shared" si="1"/>
        <v>7694318.4000000004</v>
      </c>
      <c r="J28" s="475">
        <f t="shared" si="2"/>
        <v>108370.68169014085</v>
      </c>
      <c r="K28" s="475">
        <f t="shared" si="3"/>
        <v>66.691810582410881</v>
      </c>
    </row>
    <row r="29" spans="1:11" s="41" customFormat="1" ht="14.25" x14ac:dyDescent="0.2">
      <c r="A29" s="44">
        <v>19</v>
      </c>
      <c r="B29" s="45" t="s">
        <v>93</v>
      </c>
      <c r="C29" s="475">
        <v>12</v>
      </c>
      <c r="D29" s="475">
        <v>8</v>
      </c>
      <c r="E29" s="475">
        <v>25</v>
      </c>
      <c r="F29" s="475">
        <f t="shared" si="0"/>
        <v>45</v>
      </c>
      <c r="G29" s="475">
        <v>545081.07999999996</v>
      </c>
      <c r="H29" s="475">
        <v>176855.85</v>
      </c>
      <c r="I29" s="475">
        <f t="shared" si="1"/>
        <v>721936.92999999993</v>
      </c>
      <c r="J29" s="475">
        <f t="shared" si="2"/>
        <v>16043.042888888887</v>
      </c>
      <c r="K29" s="475">
        <f t="shared" si="3"/>
        <v>32.445787698226475</v>
      </c>
    </row>
    <row r="30" spans="1:11" s="41" customFormat="1" ht="14.25" x14ac:dyDescent="0.2">
      <c r="A30" s="44">
        <v>20</v>
      </c>
      <c r="B30" s="45" t="s">
        <v>94</v>
      </c>
      <c r="C30" s="475">
        <v>0</v>
      </c>
      <c r="D30" s="475">
        <v>1</v>
      </c>
      <c r="E30" s="475">
        <v>1</v>
      </c>
      <c r="F30" s="475">
        <f t="shared" si="0"/>
        <v>2</v>
      </c>
      <c r="G30" s="475">
        <v>9634.3799999999992</v>
      </c>
      <c r="H30" s="475">
        <v>5996.04</v>
      </c>
      <c r="I30" s="475">
        <f t="shared" si="1"/>
        <v>15630.419999999998</v>
      </c>
      <c r="J30" s="475">
        <f t="shared" si="2"/>
        <v>7815.2099999999991</v>
      </c>
      <c r="K30" s="475">
        <f t="shared" si="3"/>
        <v>62.235867798446819</v>
      </c>
    </row>
    <row r="31" spans="1:11" s="41" customFormat="1" ht="14.25" x14ac:dyDescent="0.2">
      <c r="A31" s="44">
        <v>21</v>
      </c>
      <c r="B31" s="45" t="s">
        <v>95</v>
      </c>
      <c r="C31" s="475">
        <v>0</v>
      </c>
      <c r="D31" s="475">
        <v>0</v>
      </c>
      <c r="E31" s="475">
        <v>1</v>
      </c>
      <c r="F31" s="475">
        <f t="shared" si="0"/>
        <v>1</v>
      </c>
      <c r="G31" s="475">
        <v>3041.01</v>
      </c>
      <c r="H31" s="475">
        <v>3435.44</v>
      </c>
      <c r="I31" s="475">
        <f t="shared" si="1"/>
        <v>6476.4500000000007</v>
      </c>
      <c r="J31" s="475">
        <f t="shared" si="2"/>
        <v>6476.4500000000007</v>
      </c>
      <c r="K31" s="475">
        <f t="shared" si="3"/>
        <v>112.97036182057934</v>
      </c>
    </row>
    <row r="32" spans="1:11" s="41" customFormat="1" ht="14.25" x14ac:dyDescent="0.2">
      <c r="A32" s="44">
        <v>22</v>
      </c>
      <c r="B32" s="45" t="s">
        <v>96</v>
      </c>
      <c r="C32" s="475">
        <v>5</v>
      </c>
      <c r="D32" s="475">
        <v>7</v>
      </c>
      <c r="E32" s="475">
        <v>12</v>
      </c>
      <c r="F32" s="475">
        <f t="shared" si="0"/>
        <v>24</v>
      </c>
      <c r="G32" s="475">
        <v>162942.10999999999</v>
      </c>
      <c r="H32" s="475">
        <v>94146.81</v>
      </c>
      <c r="I32" s="475">
        <f t="shared" si="1"/>
        <v>257088.91999999998</v>
      </c>
      <c r="J32" s="475">
        <f t="shared" si="2"/>
        <v>10712.038333333332</v>
      </c>
      <c r="K32" s="475">
        <f t="shared" si="3"/>
        <v>57.779299654337365</v>
      </c>
    </row>
    <row r="33" spans="1:11" s="41" customFormat="1" ht="14.25" x14ac:dyDescent="0.2">
      <c r="A33" s="44">
        <v>23</v>
      </c>
      <c r="B33" s="45" t="s">
        <v>97</v>
      </c>
      <c r="C33" s="475">
        <v>0</v>
      </c>
      <c r="D33" s="475">
        <v>2</v>
      </c>
      <c r="E33" s="475">
        <v>2</v>
      </c>
      <c r="F33" s="475">
        <f t="shared" si="0"/>
        <v>4</v>
      </c>
      <c r="G33" s="475">
        <v>20990.06</v>
      </c>
      <c r="H33" s="475">
        <v>17714.080000000002</v>
      </c>
      <c r="I33" s="475">
        <f t="shared" si="1"/>
        <v>38704.14</v>
      </c>
      <c r="J33" s="475">
        <f t="shared" si="2"/>
        <v>9676.0349999999999</v>
      </c>
      <c r="K33" s="475">
        <f t="shared" si="3"/>
        <v>84.392707786447502</v>
      </c>
    </row>
    <row r="34" spans="1:11" s="41" customFormat="1" ht="14.25" x14ac:dyDescent="0.2">
      <c r="A34" s="462">
        <v>24</v>
      </c>
      <c r="B34" s="45" t="s">
        <v>110</v>
      </c>
      <c r="C34" s="475">
        <v>5</v>
      </c>
      <c r="D34" s="475">
        <v>4</v>
      </c>
      <c r="E34" s="475">
        <v>13</v>
      </c>
      <c r="F34" s="475">
        <f>(C34+D34+E34)</f>
        <v>22</v>
      </c>
      <c r="G34" s="475">
        <v>157016.82</v>
      </c>
      <c r="H34" s="475">
        <v>29863.55</v>
      </c>
      <c r="I34" s="475">
        <f>(G34+H34)</f>
        <v>186880.37</v>
      </c>
      <c r="J34" s="475">
        <f>(I34/F34)</f>
        <v>8494.562272727273</v>
      </c>
      <c r="K34" s="475">
        <f>(H34/G34)*100</f>
        <v>19.019331814260408</v>
      </c>
    </row>
    <row r="35" spans="1:11" s="41" customFormat="1" ht="14.25" x14ac:dyDescent="0.2">
      <c r="A35" s="462">
        <v>25</v>
      </c>
      <c r="B35" s="45" t="s">
        <v>98</v>
      </c>
      <c r="C35" s="475">
        <v>0</v>
      </c>
      <c r="D35" s="475">
        <v>2</v>
      </c>
      <c r="E35" s="475">
        <v>1</v>
      </c>
      <c r="F35" s="475">
        <f t="shared" si="0"/>
        <v>3</v>
      </c>
      <c r="G35" s="475">
        <v>9892.9500000000007</v>
      </c>
      <c r="H35" s="475">
        <v>15400.8</v>
      </c>
      <c r="I35" s="475">
        <f t="shared" si="1"/>
        <v>25293.75</v>
      </c>
      <c r="J35" s="475">
        <f t="shared" si="2"/>
        <v>8431.25</v>
      </c>
      <c r="K35" s="475">
        <f t="shared" si="3"/>
        <v>155.67449547404968</v>
      </c>
    </row>
    <row r="36" spans="1:11" s="41" customFormat="1" ht="14.25" x14ac:dyDescent="0.2">
      <c r="A36" s="462">
        <v>26</v>
      </c>
      <c r="B36" s="45" t="s">
        <v>99</v>
      </c>
      <c r="C36" s="475">
        <v>15</v>
      </c>
      <c r="D36" s="475">
        <v>19</v>
      </c>
      <c r="E36" s="475">
        <v>50</v>
      </c>
      <c r="F36" s="475">
        <f t="shared" si="0"/>
        <v>84</v>
      </c>
      <c r="G36" s="475">
        <v>1745505.15</v>
      </c>
      <c r="H36" s="475">
        <v>1149769.81</v>
      </c>
      <c r="I36" s="475">
        <f t="shared" si="1"/>
        <v>2895274.96</v>
      </c>
      <c r="J36" s="475">
        <f t="shared" si="2"/>
        <v>34467.559047619048</v>
      </c>
      <c r="K36" s="475">
        <f t="shared" si="3"/>
        <v>65.870318973278316</v>
      </c>
    </row>
    <row r="37" spans="1:11" s="41" customFormat="1" ht="14.25" x14ac:dyDescent="0.2">
      <c r="A37" s="462">
        <v>27</v>
      </c>
      <c r="B37" s="45" t="s">
        <v>100</v>
      </c>
      <c r="C37" s="475">
        <v>15</v>
      </c>
      <c r="D37" s="475">
        <v>4</v>
      </c>
      <c r="E37" s="475">
        <v>3</v>
      </c>
      <c r="F37" s="475">
        <f t="shared" si="0"/>
        <v>22</v>
      </c>
      <c r="G37" s="475">
        <v>173399.53</v>
      </c>
      <c r="H37" s="475">
        <v>38926.15</v>
      </c>
      <c r="I37" s="475">
        <f t="shared" si="1"/>
        <v>212325.68</v>
      </c>
      <c r="J37" s="475">
        <f t="shared" si="2"/>
        <v>9651.1672727272726</v>
      </c>
      <c r="K37" s="475">
        <f t="shared" si="3"/>
        <v>22.448820939710735</v>
      </c>
    </row>
    <row r="38" spans="1:11" s="41" customFormat="1" ht="14.25" x14ac:dyDescent="0.2">
      <c r="A38" s="462">
        <v>28</v>
      </c>
      <c r="B38" s="45" t="s">
        <v>101</v>
      </c>
      <c r="C38" s="475">
        <v>8</v>
      </c>
      <c r="D38" s="475">
        <v>4</v>
      </c>
      <c r="E38" s="475">
        <v>0</v>
      </c>
      <c r="F38" s="475">
        <f t="shared" si="0"/>
        <v>12</v>
      </c>
      <c r="G38" s="475">
        <v>31330.91</v>
      </c>
      <c r="H38" s="475">
        <v>15673.44</v>
      </c>
      <c r="I38" s="475">
        <f t="shared" si="1"/>
        <v>47004.35</v>
      </c>
      <c r="J38" s="475">
        <f t="shared" si="2"/>
        <v>3917.0291666666667</v>
      </c>
      <c r="K38" s="475">
        <f t="shared" si="3"/>
        <v>50.025486013652333</v>
      </c>
    </row>
    <row r="39" spans="1:11" s="41" customFormat="1" ht="14.25" x14ac:dyDescent="0.2">
      <c r="A39" s="462">
        <v>29</v>
      </c>
      <c r="B39" s="45" t="s">
        <v>102</v>
      </c>
      <c r="C39" s="475">
        <v>0</v>
      </c>
      <c r="D39" s="475">
        <v>3</v>
      </c>
      <c r="E39" s="475">
        <v>3</v>
      </c>
      <c r="F39" s="475">
        <f t="shared" si="0"/>
        <v>6</v>
      </c>
      <c r="G39" s="475">
        <v>48338</v>
      </c>
      <c r="H39" s="475">
        <v>25345.63</v>
      </c>
      <c r="I39" s="475">
        <f t="shared" si="1"/>
        <v>73683.63</v>
      </c>
      <c r="J39" s="475">
        <f t="shared" si="2"/>
        <v>12280.605000000001</v>
      </c>
      <c r="K39" s="475">
        <f t="shared" si="3"/>
        <v>52.434171873060528</v>
      </c>
    </row>
    <row r="40" spans="1:11" s="41" customFormat="1" ht="14.25" x14ac:dyDescent="0.2">
      <c r="A40" s="462">
        <v>30</v>
      </c>
      <c r="B40" s="45" t="s">
        <v>103</v>
      </c>
      <c r="C40" s="475">
        <v>9</v>
      </c>
      <c r="D40" s="475">
        <v>3</v>
      </c>
      <c r="E40" s="475">
        <v>2</v>
      </c>
      <c r="F40" s="475">
        <f t="shared" si="0"/>
        <v>14</v>
      </c>
      <c r="G40" s="475">
        <v>50056.3</v>
      </c>
      <c r="H40" s="475">
        <v>29561.56</v>
      </c>
      <c r="I40" s="475">
        <f t="shared" si="1"/>
        <v>79617.86</v>
      </c>
      <c r="J40" s="475">
        <f t="shared" si="2"/>
        <v>5686.99</v>
      </c>
      <c r="K40" s="475">
        <f t="shared" si="3"/>
        <v>59.056622243353985</v>
      </c>
    </row>
    <row r="41" spans="1:11" s="41" customFormat="1" ht="14.25" x14ac:dyDescent="0.2">
      <c r="A41" s="462">
        <v>31</v>
      </c>
      <c r="B41" s="45" t="s">
        <v>104</v>
      </c>
      <c r="C41" s="475">
        <v>6</v>
      </c>
      <c r="D41" s="475">
        <v>4</v>
      </c>
      <c r="E41" s="475">
        <v>0</v>
      </c>
      <c r="F41" s="475">
        <f t="shared" si="0"/>
        <v>10</v>
      </c>
      <c r="G41" s="475">
        <v>25618.2</v>
      </c>
      <c r="H41" s="475">
        <v>9866.2099999999991</v>
      </c>
      <c r="I41" s="475">
        <f t="shared" si="1"/>
        <v>35484.410000000003</v>
      </c>
      <c r="J41" s="475">
        <f t="shared" si="2"/>
        <v>3548.4410000000003</v>
      </c>
      <c r="K41" s="475">
        <f t="shared" si="3"/>
        <v>38.51250283001928</v>
      </c>
    </row>
    <row r="42" spans="1:11" s="41" customFormat="1" ht="14.25" x14ac:dyDescent="0.2">
      <c r="A42" s="462">
        <v>32</v>
      </c>
      <c r="B42" s="45" t="s">
        <v>105</v>
      </c>
      <c r="C42" s="475">
        <v>1</v>
      </c>
      <c r="D42" s="475">
        <v>3</v>
      </c>
      <c r="E42" s="475">
        <v>8</v>
      </c>
      <c r="F42" s="475">
        <f t="shared" si="0"/>
        <v>12</v>
      </c>
      <c r="G42" s="475">
        <v>108093.74</v>
      </c>
      <c r="H42" s="475">
        <v>56198.73</v>
      </c>
      <c r="I42" s="475">
        <f t="shared" si="1"/>
        <v>164292.47</v>
      </c>
      <c r="J42" s="475">
        <f t="shared" si="2"/>
        <v>13691.039166666667</v>
      </c>
      <c r="K42" s="475">
        <f t="shared" si="3"/>
        <v>51.990735078645621</v>
      </c>
    </row>
    <row r="43" spans="1:11" s="41" customFormat="1" ht="14.25" x14ac:dyDescent="0.2">
      <c r="A43" s="462">
        <v>33</v>
      </c>
      <c r="B43" s="45" t="s">
        <v>106</v>
      </c>
      <c r="C43" s="475">
        <v>5</v>
      </c>
      <c r="D43" s="475">
        <v>3</v>
      </c>
      <c r="E43" s="475">
        <v>59</v>
      </c>
      <c r="F43" s="475">
        <f t="shared" si="0"/>
        <v>67</v>
      </c>
      <c r="G43" s="475">
        <v>1516471.94</v>
      </c>
      <c r="H43" s="475">
        <v>227233.85</v>
      </c>
      <c r="I43" s="475">
        <f t="shared" si="1"/>
        <v>1743705.79</v>
      </c>
      <c r="J43" s="475">
        <f t="shared" si="2"/>
        <v>26025.459552238808</v>
      </c>
      <c r="K43" s="475">
        <f t="shared" si="3"/>
        <v>14.984375510436415</v>
      </c>
    </row>
    <row r="44" spans="1:11" s="41" customFormat="1" ht="14.25" x14ac:dyDescent="0.2">
      <c r="A44" s="462">
        <v>34</v>
      </c>
      <c r="B44" s="45" t="s">
        <v>107</v>
      </c>
      <c r="C44" s="475">
        <v>2</v>
      </c>
      <c r="D44" s="475">
        <v>1</v>
      </c>
      <c r="E44" s="475">
        <v>2</v>
      </c>
      <c r="F44" s="475">
        <f t="shared" si="0"/>
        <v>5</v>
      </c>
      <c r="G44" s="475">
        <v>19341.41</v>
      </c>
      <c r="H44" s="475">
        <v>12876.71</v>
      </c>
      <c r="I44" s="475">
        <f t="shared" si="1"/>
        <v>32218.12</v>
      </c>
      <c r="J44" s="475">
        <f t="shared" si="2"/>
        <v>6443.6239999999998</v>
      </c>
      <c r="K44" s="475">
        <f t="shared" si="3"/>
        <v>66.575859774442506</v>
      </c>
    </row>
    <row r="45" spans="1:11" s="41" customFormat="1" ht="14.25" x14ac:dyDescent="0.2">
      <c r="A45" s="462">
        <v>35</v>
      </c>
      <c r="B45" s="45" t="s">
        <v>108</v>
      </c>
      <c r="C45" s="475">
        <v>0</v>
      </c>
      <c r="D45" s="475">
        <v>2</v>
      </c>
      <c r="E45" s="475">
        <v>0</v>
      </c>
      <c r="F45" s="475">
        <f t="shared" si="0"/>
        <v>2</v>
      </c>
      <c r="G45" s="475">
        <v>6267.22</v>
      </c>
      <c r="H45" s="475">
        <v>9022.74</v>
      </c>
      <c r="I45" s="475">
        <f t="shared" si="1"/>
        <v>15289.96</v>
      </c>
      <c r="J45" s="475">
        <f t="shared" si="2"/>
        <v>7644.98</v>
      </c>
      <c r="K45" s="475">
        <f t="shared" si="3"/>
        <v>143.96718162119726</v>
      </c>
    </row>
    <row r="46" spans="1:11" s="41" customFormat="1" ht="14.25" x14ac:dyDescent="0.2">
      <c r="A46" s="462">
        <v>36</v>
      </c>
      <c r="B46" s="45" t="s">
        <v>109</v>
      </c>
      <c r="C46" s="475">
        <v>0</v>
      </c>
      <c r="D46" s="475">
        <v>1</v>
      </c>
      <c r="E46" s="475">
        <v>1</v>
      </c>
      <c r="F46" s="475">
        <f t="shared" si="0"/>
        <v>2</v>
      </c>
      <c r="G46" s="475">
        <v>16784.57</v>
      </c>
      <c r="H46" s="475">
        <v>7436.61</v>
      </c>
      <c r="I46" s="475">
        <f t="shared" si="1"/>
        <v>24221.18</v>
      </c>
      <c r="J46" s="475">
        <f t="shared" si="2"/>
        <v>12110.59</v>
      </c>
      <c r="K46" s="475">
        <f t="shared" si="3"/>
        <v>44.306228875687609</v>
      </c>
    </row>
    <row r="47" spans="1:11" s="40" customFormat="1" x14ac:dyDescent="0.2">
      <c r="A47" s="550" t="s">
        <v>63</v>
      </c>
      <c r="B47" s="551"/>
      <c r="C47" s="478">
        <f t="shared" ref="C47:I47" si="4">SUM(C4:C46)</f>
        <v>111</v>
      </c>
      <c r="D47" s="478">
        <f t="shared" si="4"/>
        <v>110</v>
      </c>
      <c r="E47" s="478">
        <f t="shared" si="4"/>
        <v>351</v>
      </c>
      <c r="F47" s="478">
        <f t="shared" si="4"/>
        <v>572</v>
      </c>
      <c r="G47" s="478">
        <f t="shared" si="4"/>
        <v>15810472.51</v>
      </c>
      <c r="H47" s="478">
        <f t="shared" si="4"/>
        <v>12338305.890000004</v>
      </c>
      <c r="I47" s="478">
        <f t="shared" si="4"/>
        <v>28148778.400000006</v>
      </c>
      <c r="J47" s="478">
        <f t="shared" si="2"/>
        <v>49211.151048951062</v>
      </c>
      <c r="K47" s="478">
        <f t="shared" si="3"/>
        <v>78.038818145353488</v>
      </c>
    </row>
  </sheetData>
  <mergeCells count="6">
    <mergeCell ref="A47:B47"/>
    <mergeCell ref="A1:K1"/>
    <mergeCell ref="A7:K7"/>
    <mergeCell ref="A8:K8"/>
    <mergeCell ref="B4:K4"/>
    <mergeCell ref="B6:G6"/>
  </mergeCells>
  <phoneticPr fontId="19" type="noConversion"/>
  <pageMargins left="0.5" right="0.5" top="0.5" bottom="0.5" header="0.5" footer="0.5"/>
  <pageSetup paperSize="9" scale="9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2</vt:i4>
      </vt:variant>
    </vt:vector>
  </HeadingPairs>
  <TitlesOfParts>
    <vt:vector size="86" baseType="lpstr">
      <vt:lpstr>Bank Rs Lakhs</vt:lpstr>
      <vt:lpstr>Bank Rs. Cr</vt:lpstr>
      <vt:lpstr>District Rs Lakhs</vt:lpstr>
      <vt:lpstr>Sheet1</vt:lpstr>
      <vt:lpstr>District Rs Crore</vt:lpstr>
      <vt:lpstr>BOB</vt:lpstr>
      <vt:lpstr>BOI</vt:lpstr>
      <vt:lpstr>BM</vt:lpstr>
      <vt:lpstr>CB</vt:lpstr>
      <vt:lpstr>CBI</vt:lpstr>
      <vt:lpstr>IB</vt:lpstr>
      <vt:lpstr>IOB</vt:lpstr>
      <vt:lpstr>PSB</vt:lpstr>
      <vt:lpstr>PNB</vt:lpstr>
      <vt:lpstr>SBI</vt:lpstr>
      <vt:lpstr>UCO</vt:lpstr>
      <vt:lpstr>UBI</vt:lpstr>
      <vt:lpstr>AXIS</vt:lpstr>
      <vt:lpstr>BANDHAN</vt:lpstr>
      <vt:lpstr>CSB(CATHOLIC)</vt:lpstr>
      <vt:lpstr>DCB</vt:lpstr>
      <vt:lpstr>DHANLAXMI</vt:lpstr>
      <vt:lpstr>FEDERAL</vt:lpstr>
      <vt:lpstr>HDFC</vt:lpstr>
      <vt:lpstr>ICICI</vt:lpstr>
      <vt:lpstr>IDBI</vt:lpstr>
      <vt:lpstr>IDFC</vt:lpstr>
      <vt:lpstr>INDUSIND</vt:lpstr>
      <vt:lpstr>KB</vt:lpstr>
      <vt:lpstr>KARUR</vt:lpstr>
      <vt:lpstr>KOTAK</vt:lpstr>
      <vt:lpstr>RBL</vt:lpstr>
      <vt:lpstr>YES</vt:lpstr>
      <vt:lpstr>AU</vt:lpstr>
      <vt:lpstr>Equitas</vt:lpstr>
      <vt:lpstr>ESAF</vt:lpstr>
      <vt:lpstr>Fincare</vt:lpstr>
      <vt:lpstr>Jana</vt:lpstr>
      <vt:lpstr>Suryoday</vt:lpstr>
      <vt:lpstr>Ujjivan</vt:lpstr>
      <vt:lpstr>utkarsh</vt:lpstr>
      <vt:lpstr>DBS</vt:lpstr>
      <vt:lpstr>APB</vt:lpstr>
      <vt:lpstr>FINO</vt:lpstr>
      <vt:lpstr>Indian Post</vt:lpstr>
      <vt:lpstr>Maharashtra GB</vt:lpstr>
      <vt:lpstr>Vidharbha Konkan GB</vt:lpstr>
      <vt:lpstr>M.S.Coop</vt:lpstr>
      <vt:lpstr>AHMEDNAGAR</vt:lpstr>
      <vt:lpstr>AKOLA</vt:lpstr>
      <vt:lpstr>AMRAVATI</vt:lpstr>
      <vt:lpstr>AURANGABAD</vt:lpstr>
      <vt:lpstr>BEED</vt:lpstr>
      <vt:lpstr>BHANDARA</vt:lpstr>
      <vt:lpstr>BULDHANA</vt:lpstr>
      <vt:lpstr>CHANDRAPUR</vt:lpstr>
      <vt:lpstr>DHULE</vt:lpstr>
      <vt:lpstr>GADCHIROLI</vt:lpstr>
      <vt:lpstr>GONDIA</vt:lpstr>
      <vt:lpstr>HINGOLI</vt:lpstr>
      <vt:lpstr>JALGAON</vt:lpstr>
      <vt:lpstr>JALNA</vt:lpstr>
      <vt:lpstr>KOLHAPUR</vt:lpstr>
      <vt:lpstr>LATUR</vt:lpstr>
      <vt:lpstr>MUMBAI</vt:lpstr>
      <vt:lpstr>MUMBAI SUBURBAN</vt:lpstr>
      <vt:lpstr>NAGPUR</vt:lpstr>
      <vt:lpstr>NANDED</vt:lpstr>
      <vt:lpstr>NANDURBAR</vt:lpstr>
      <vt:lpstr>NASHIK</vt:lpstr>
      <vt:lpstr>OSMANABAD</vt:lpstr>
      <vt:lpstr>PALGHAR</vt:lpstr>
      <vt:lpstr>PARBHANI</vt:lpstr>
      <vt:lpstr>PUNE</vt:lpstr>
      <vt:lpstr>RAIGAD</vt:lpstr>
      <vt:lpstr>RATNAGIRI</vt:lpstr>
      <vt:lpstr>SANGLI</vt:lpstr>
      <vt:lpstr>SATARA</vt:lpstr>
      <vt:lpstr>SINDHUDURG</vt:lpstr>
      <vt:lpstr>SOLAPUR</vt:lpstr>
      <vt:lpstr>THANE</vt:lpstr>
      <vt:lpstr>WARDHA</vt:lpstr>
      <vt:lpstr>WASHIM</vt:lpstr>
      <vt:lpstr>YAVATMAL</vt:lpstr>
      <vt:lpstr>'District Rs Crore'!Print_Area</vt:lpstr>
      <vt:lpstr>'District Rs Lakhs'!Print_Area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junankars</dc:creator>
  <cp:lastModifiedBy>A.R.Teke</cp:lastModifiedBy>
  <cp:lastPrinted>2015-09-10T14:09:25Z</cp:lastPrinted>
  <dcterms:created xsi:type="dcterms:W3CDTF">2012-09-05T04:13:10Z</dcterms:created>
  <dcterms:modified xsi:type="dcterms:W3CDTF">2022-05-11T11:35:51Z</dcterms:modified>
</cp:coreProperties>
</file>